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Управление муниципальных закупок\_Обмен\Бутакова Л.Р\ОТЧЕТЫ\ОТЧЕТЫ 2022\запрос в депгосзаказа по СМП на сайт до 15.02.22\"/>
    </mc:Choice>
  </mc:AlternateContent>
  <bookViews>
    <workbookView xWindow="0" yWindow="0" windowWidth="18510" windowHeight="10095" activeTab="1"/>
  </bookViews>
  <sheets>
    <sheet name="44-ФЗ" sheetId="1" r:id="rId1"/>
    <sheet name="223" sheetId="4" r:id="rId2"/>
  </sheets>
  <externalReferences>
    <externalReference r:id="rId3"/>
  </externalReferences>
  <definedNames>
    <definedName name="_xlnm._FilterDatabase" localSheetId="1" hidden="1">'223'!$A$5:$G$597</definedName>
    <definedName name="_xlnm._FilterDatabase" localSheetId="0" hidden="1">'44-ФЗ'!$A$8:$L$736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19" i="1" l="1"/>
  <c r="I736" i="1"/>
  <c r="F736" i="1"/>
  <c r="I735" i="1"/>
  <c r="F735" i="1"/>
  <c r="H734" i="1"/>
  <c r="F734" i="1"/>
  <c r="H733" i="1"/>
  <c r="F733" i="1"/>
  <c r="G732" i="1"/>
  <c r="F732" i="1"/>
  <c r="G730" i="1"/>
  <c r="F730" i="1"/>
  <c r="G729" i="1"/>
  <c r="F729" i="1"/>
  <c r="G711" i="1" l="1"/>
  <c r="I728" i="1"/>
  <c r="I727" i="1"/>
  <c r="I726" i="1"/>
  <c r="I725" i="1"/>
  <c r="I724" i="1"/>
  <c r="H723" i="1"/>
  <c r="H722" i="1"/>
  <c r="H721" i="1"/>
  <c r="H720" i="1"/>
  <c r="G718" i="1"/>
  <c r="G717" i="1"/>
  <c r="G716" i="1"/>
  <c r="G715" i="1"/>
  <c r="G714" i="1"/>
  <c r="F501" i="4" l="1"/>
  <c r="F500" i="4"/>
  <c r="F499" i="4"/>
  <c r="F498" i="4"/>
  <c r="F497" i="4"/>
  <c r="F496" i="4"/>
  <c r="F495" i="4"/>
  <c r="F494" i="4"/>
  <c r="F493" i="4"/>
  <c r="F492" i="4"/>
  <c r="F491" i="4"/>
  <c r="F490" i="4"/>
  <c r="F489" i="4"/>
  <c r="A9" i="4" l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A128" i="4" s="1"/>
  <c r="A129" i="4" s="1"/>
  <c r="A130" i="4" s="1"/>
  <c r="A131" i="4" s="1"/>
  <c r="A132" i="4" s="1"/>
  <c r="A133" i="4" s="1"/>
  <c r="A134" i="4" s="1"/>
  <c r="A135" i="4" s="1"/>
  <c r="A136" i="4" s="1"/>
  <c r="A137" i="4" s="1"/>
  <c r="A138" i="4" s="1"/>
  <c r="A139" i="4" s="1"/>
  <c r="A140" i="4" s="1"/>
  <c r="A141" i="4" s="1"/>
  <c r="A142" i="4" s="1"/>
  <c r="A143" i="4" s="1"/>
  <c r="A144" i="4" s="1"/>
  <c r="A145" i="4" s="1"/>
  <c r="A146" i="4" s="1"/>
  <c r="A147" i="4" s="1"/>
  <c r="A148" i="4" s="1"/>
  <c r="A149" i="4" s="1"/>
  <c r="A150" i="4" s="1"/>
  <c r="A151" i="4" s="1"/>
  <c r="A152" i="4" s="1"/>
  <c r="A153" i="4" s="1"/>
  <c r="A154" i="4" s="1"/>
  <c r="A155" i="4" s="1"/>
  <c r="A156" i="4" s="1"/>
  <c r="A157" i="4" s="1"/>
  <c r="A158" i="4" s="1"/>
  <c r="A159" i="4" s="1"/>
  <c r="A160" i="4" s="1"/>
  <c r="A161" i="4" s="1"/>
  <c r="A162" i="4" s="1"/>
  <c r="A163" i="4" s="1"/>
  <c r="A164" i="4" s="1"/>
  <c r="A165" i="4" s="1"/>
  <c r="A166" i="4" s="1"/>
  <c r="A167" i="4" s="1"/>
  <c r="A168" i="4" s="1"/>
  <c r="A169" i="4" s="1"/>
  <c r="A170" i="4" s="1"/>
  <c r="A171" i="4" s="1"/>
  <c r="A172" i="4" s="1"/>
  <c r="A173" i="4" s="1"/>
  <c r="A174" i="4" s="1"/>
  <c r="A175" i="4" s="1"/>
  <c r="A176" i="4" s="1"/>
  <c r="A177" i="4" s="1"/>
  <c r="A178" i="4" s="1"/>
  <c r="A179" i="4" s="1"/>
  <c r="A180" i="4" s="1"/>
  <c r="A181" i="4" s="1"/>
  <c r="A182" i="4" s="1"/>
  <c r="A183" i="4" s="1"/>
  <c r="A184" i="4" s="1"/>
  <c r="A185" i="4" s="1"/>
  <c r="A186" i="4" s="1"/>
  <c r="A187" i="4" s="1"/>
  <c r="A188" i="4" s="1"/>
  <c r="A189" i="4" s="1"/>
  <c r="A190" i="4" s="1"/>
  <c r="A191" i="4" s="1"/>
  <c r="A192" i="4" s="1"/>
  <c r="A193" i="4" s="1"/>
  <c r="A194" i="4" s="1"/>
  <c r="A195" i="4" s="1"/>
  <c r="A196" i="4" s="1"/>
  <c r="A197" i="4" s="1"/>
  <c r="A198" i="4" s="1"/>
  <c r="A199" i="4" s="1"/>
  <c r="A200" i="4" s="1"/>
  <c r="A201" i="4" s="1"/>
  <c r="A202" i="4" s="1"/>
  <c r="A203" i="4" s="1"/>
  <c r="A204" i="4" s="1"/>
  <c r="A205" i="4" s="1"/>
  <c r="A206" i="4" s="1"/>
  <c r="A207" i="4" s="1"/>
  <c r="A208" i="4" s="1"/>
  <c r="A209" i="4" s="1"/>
  <c r="A210" i="4" s="1"/>
  <c r="A211" i="4" s="1"/>
  <c r="A212" i="4" s="1"/>
  <c r="A213" i="4" s="1"/>
  <c r="A214" i="4" s="1"/>
  <c r="A215" i="4" s="1"/>
  <c r="A216" i="4" s="1"/>
  <c r="A217" i="4" s="1"/>
  <c r="A218" i="4" s="1"/>
  <c r="A219" i="4" s="1"/>
  <c r="A220" i="4" s="1"/>
  <c r="A221" i="4" s="1"/>
  <c r="A222" i="4" s="1"/>
  <c r="A223" i="4" s="1"/>
  <c r="A224" i="4" s="1"/>
  <c r="A225" i="4" s="1"/>
  <c r="A226" i="4" s="1"/>
  <c r="A227" i="4" s="1"/>
  <c r="A228" i="4" s="1"/>
  <c r="A229" i="4" s="1"/>
  <c r="A230" i="4" s="1"/>
  <c r="A231" i="4" s="1"/>
  <c r="A232" i="4" s="1"/>
  <c r="A233" i="4" s="1"/>
  <c r="A234" i="4" s="1"/>
  <c r="A235" i="4" s="1"/>
  <c r="A236" i="4" s="1"/>
  <c r="A237" i="4" s="1"/>
  <c r="A238" i="4" s="1"/>
  <c r="A239" i="4" s="1"/>
  <c r="A240" i="4" s="1"/>
  <c r="A241" i="4" s="1"/>
  <c r="A242" i="4" s="1"/>
  <c r="A243" i="4" s="1"/>
  <c r="A244" i="4" s="1"/>
  <c r="A245" i="4" s="1"/>
  <c r="A246" i="4" s="1"/>
  <c r="A247" i="4" s="1"/>
  <c r="A248" i="4" s="1"/>
  <c r="A249" i="4" s="1"/>
  <c r="A250" i="4" s="1"/>
  <c r="A251" i="4" s="1"/>
  <c r="A252" i="4" s="1"/>
  <c r="A253" i="4" s="1"/>
  <c r="A254" i="4" s="1"/>
  <c r="A255" i="4" s="1"/>
  <c r="A256" i="4" s="1"/>
  <c r="A257" i="4" s="1"/>
  <c r="A258" i="4" s="1"/>
  <c r="A259" i="4" s="1"/>
  <c r="A260" i="4" s="1"/>
  <c r="A261" i="4" s="1"/>
  <c r="A262" i="4" s="1"/>
  <c r="A263" i="4" s="1"/>
  <c r="A264" i="4" s="1"/>
  <c r="A265" i="4" s="1"/>
  <c r="A266" i="4" s="1"/>
  <c r="A267" i="4" s="1"/>
  <c r="A268" i="4" s="1"/>
  <c r="A269" i="4" s="1"/>
  <c r="A270" i="4" s="1"/>
  <c r="A271" i="4" s="1"/>
  <c r="A272" i="4" s="1"/>
  <c r="A273" i="4" s="1"/>
  <c r="A274" i="4" s="1"/>
  <c r="A275" i="4" s="1"/>
  <c r="A276" i="4" s="1"/>
  <c r="A277" i="4" s="1"/>
  <c r="A278" i="4" s="1"/>
  <c r="A279" i="4" s="1"/>
  <c r="A280" i="4" s="1"/>
  <c r="A281" i="4" s="1"/>
  <c r="A282" i="4" s="1"/>
  <c r="A283" i="4" s="1"/>
  <c r="A284" i="4" s="1"/>
  <c r="A285" i="4" s="1"/>
  <c r="A286" i="4" s="1"/>
  <c r="A287" i="4" s="1"/>
  <c r="A288" i="4" s="1"/>
  <c r="A289" i="4" s="1"/>
  <c r="A290" i="4" s="1"/>
  <c r="A291" i="4" s="1"/>
  <c r="A292" i="4" s="1"/>
  <c r="A293" i="4" s="1"/>
  <c r="A294" i="4" s="1"/>
  <c r="A295" i="4" s="1"/>
  <c r="A296" i="4" s="1"/>
  <c r="A297" i="4" s="1"/>
  <c r="A298" i="4" s="1"/>
  <c r="A299" i="4" s="1"/>
  <c r="A300" i="4" s="1"/>
  <c r="A301" i="4" s="1"/>
  <c r="A302" i="4" s="1"/>
  <c r="A303" i="4" s="1"/>
  <c r="A304" i="4" s="1"/>
  <c r="A305" i="4" s="1"/>
  <c r="A306" i="4" s="1"/>
  <c r="A307" i="4" s="1"/>
  <c r="A308" i="4" s="1"/>
  <c r="A309" i="4" s="1"/>
  <c r="A310" i="4" s="1"/>
  <c r="A311" i="4" s="1"/>
  <c r="A312" i="4" s="1"/>
  <c r="A313" i="4" s="1"/>
  <c r="A314" i="4" s="1"/>
  <c r="A315" i="4" s="1"/>
  <c r="A316" i="4" s="1"/>
  <c r="A317" i="4" s="1"/>
  <c r="A318" i="4" s="1"/>
  <c r="A319" i="4" s="1"/>
  <c r="A320" i="4" s="1"/>
  <c r="A321" i="4" s="1"/>
  <c r="A322" i="4" s="1"/>
  <c r="A323" i="4" s="1"/>
  <c r="A324" i="4" s="1"/>
  <c r="A325" i="4" s="1"/>
  <c r="A326" i="4" s="1"/>
  <c r="A327" i="4" s="1"/>
  <c r="A328" i="4" s="1"/>
  <c r="A329" i="4" s="1"/>
  <c r="A330" i="4" s="1"/>
  <c r="A331" i="4" s="1"/>
  <c r="A332" i="4" s="1"/>
  <c r="A333" i="4" s="1"/>
  <c r="A334" i="4" s="1"/>
  <c r="A335" i="4" s="1"/>
  <c r="A336" i="4" s="1"/>
  <c r="A337" i="4" s="1"/>
  <c r="A338" i="4" s="1"/>
  <c r="A339" i="4" s="1"/>
  <c r="A340" i="4" s="1"/>
  <c r="A341" i="4" s="1"/>
  <c r="A342" i="4" s="1"/>
  <c r="A343" i="4" s="1"/>
  <c r="A344" i="4" s="1"/>
  <c r="A345" i="4" s="1"/>
  <c r="A346" i="4" s="1"/>
  <c r="A347" i="4" s="1"/>
  <c r="A348" i="4" s="1"/>
  <c r="A349" i="4" s="1"/>
  <c r="A350" i="4" s="1"/>
  <c r="A351" i="4" s="1"/>
  <c r="A352" i="4" s="1"/>
  <c r="A353" i="4" s="1"/>
  <c r="A354" i="4" s="1"/>
  <c r="A355" i="4" s="1"/>
  <c r="A356" i="4" s="1"/>
  <c r="A357" i="4" s="1"/>
  <c r="A358" i="4" s="1"/>
  <c r="A359" i="4" s="1"/>
  <c r="A360" i="4" s="1"/>
  <c r="A361" i="4" s="1"/>
  <c r="A362" i="4" s="1"/>
  <c r="A363" i="4" s="1"/>
  <c r="A364" i="4" s="1"/>
  <c r="A365" i="4" s="1"/>
  <c r="A366" i="4" s="1"/>
  <c r="A367" i="4" s="1"/>
  <c r="A368" i="4" s="1"/>
  <c r="A369" i="4" s="1"/>
  <c r="A370" i="4" s="1"/>
  <c r="A371" i="4" s="1"/>
  <c r="A372" i="4" s="1"/>
  <c r="A373" i="4" s="1"/>
  <c r="A374" i="4" s="1"/>
  <c r="A375" i="4" s="1"/>
  <c r="A376" i="4" s="1"/>
  <c r="A377" i="4" s="1"/>
  <c r="A378" i="4" s="1"/>
  <c r="A379" i="4" s="1"/>
  <c r="A380" i="4" s="1"/>
  <c r="A381" i="4" s="1"/>
  <c r="A382" i="4" s="1"/>
  <c r="A383" i="4" s="1"/>
  <c r="A384" i="4" s="1"/>
  <c r="A385" i="4" s="1"/>
  <c r="A386" i="4" s="1"/>
  <c r="A387" i="4" s="1"/>
  <c r="A388" i="4" s="1"/>
  <c r="A389" i="4" s="1"/>
  <c r="A390" i="4" s="1"/>
  <c r="A391" i="4" s="1"/>
  <c r="A392" i="4" s="1"/>
  <c r="A393" i="4" s="1"/>
  <c r="A394" i="4" s="1"/>
  <c r="A395" i="4" s="1"/>
  <c r="A396" i="4" s="1"/>
  <c r="A397" i="4" s="1"/>
  <c r="A398" i="4" s="1"/>
  <c r="A399" i="4" s="1"/>
  <c r="A400" i="4" s="1"/>
  <c r="A401" i="4" s="1"/>
  <c r="A402" i="4" s="1"/>
  <c r="A403" i="4" s="1"/>
  <c r="A404" i="4" s="1"/>
  <c r="A405" i="4" s="1"/>
  <c r="A406" i="4" s="1"/>
  <c r="A407" i="4" s="1"/>
  <c r="A408" i="4" s="1"/>
  <c r="A409" i="4" s="1"/>
  <c r="A410" i="4" s="1"/>
  <c r="A411" i="4" s="1"/>
  <c r="A412" i="4" s="1"/>
  <c r="A413" i="4" s="1"/>
  <c r="A414" i="4" s="1"/>
  <c r="A415" i="4" s="1"/>
  <c r="A416" i="4" s="1"/>
  <c r="A417" i="4" s="1"/>
  <c r="A418" i="4" s="1"/>
  <c r="A419" i="4" s="1"/>
  <c r="A420" i="4" s="1"/>
  <c r="A421" i="4" s="1"/>
  <c r="A422" i="4" s="1"/>
  <c r="A423" i="4" s="1"/>
  <c r="A424" i="4" s="1"/>
  <c r="A425" i="4" s="1"/>
  <c r="A426" i="4" s="1"/>
  <c r="A427" i="4" s="1"/>
  <c r="A428" i="4" s="1"/>
  <c r="A429" i="4" s="1"/>
  <c r="A430" i="4" s="1"/>
  <c r="A431" i="4" s="1"/>
  <c r="A432" i="4" s="1"/>
  <c r="A433" i="4" s="1"/>
  <c r="A434" i="4" s="1"/>
  <c r="A435" i="4" s="1"/>
  <c r="A436" i="4" s="1"/>
  <c r="A437" i="4" s="1"/>
  <c r="A438" i="4" s="1"/>
  <c r="A439" i="4" s="1"/>
  <c r="A440" i="4" s="1"/>
  <c r="A441" i="4" s="1"/>
  <c r="A442" i="4" s="1"/>
  <c r="A443" i="4" s="1"/>
  <c r="A444" i="4" s="1"/>
  <c r="A445" i="4" s="1"/>
  <c r="A446" i="4" s="1"/>
  <c r="A447" i="4" s="1"/>
  <c r="A448" i="4" s="1"/>
  <c r="A449" i="4" s="1"/>
  <c r="A450" i="4" s="1"/>
  <c r="A451" i="4" s="1"/>
  <c r="A452" i="4" s="1"/>
  <c r="A453" i="4" s="1"/>
  <c r="A454" i="4" s="1"/>
  <c r="A455" i="4" s="1"/>
  <c r="A456" i="4" s="1"/>
  <c r="A457" i="4" s="1"/>
  <c r="A458" i="4" s="1"/>
  <c r="A459" i="4" s="1"/>
  <c r="A460" i="4" s="1"/>
  <c r="A461" i="4" s="1"/>
  <c r="A462" i="4" s="1"/>
  <c r="A463" i="4" s="1"/>
  <c r="A464" i="4" s="1"/>
  <c r="A465" i="4" s="1"/>
  <c r="A466" i="4" s="1"/>
  <c r="A467" i="4" s="1"/>
  <c r="A468" i="4" s="1"/>
  <c r="A469" i="4" s="1"/>
  <c r="A470" i="4" s="1"/>
  <c r="A471" i="4" s="1"/>
  <c r="A472" i="4" s="1"/>
  <c r="A473" i="4" s="1"/>
  <c r="A474" i="4" s="1"/>
  <c r="A475" i="4" s="1"/>
  <c r="A476" i="4" s="1"/>
  <c r="A477" i="4" s="1"/>
  <c r="A478" i="4" s="1"/>
  <c r="A479" i="4" s="1"/>
  <c r="A480" i="4" s="1"/>
  <c r="A481" i="4" s="1"/>
  <c r="A482" i="4" s="1"/>
  <c r="A483" i="4" s="1"/>
  <c r="A484" i="4" s="1"/>
  <c r="A485" i="4" s="1"/>
  <c r="A486" i="4" s="1"/>
  <c r="A487" i="4" s="1"/>
  <c r="A488" i="4" s="1"/>
  <c r="A489" i="4" s="1"/>
  <c r="A490" i="4" s="1"/>
  <c r="A491" i="4" s="1"/>
  <c r="A492" i="4" s="1"/>
  <c r="A493" i="4" s="1"/>
  <c r="A494" i="4" s="1"/>
  <c r="A495" i="4" s="1"/>
  <c r="A496" i="4" s="1"/>
  <c r="A497" i="4" s="1"/>
  <c r="A498" i="4" s="1"/>
  <c r="A499" i="4" s="1"/>
  <c r="A500" i="4" s="1"/>
  <c r="A501" i="4" s="1"/>
  <c r="A502" i="4" s="1"/>
  <c r="A503" i="4" s="1"/>
  <c r="A504" i="4" s="1"/>
  <c r="A505" i="4" s="1"/>
  <c r="A506" i="4" s="1"/>
  <c r="A507" i="4" s="1"/>
  <c r="A508" i="4" s="1"/>
  <c r="A509" i="4" s="1"/>
  <c r="A510" i="4" s="1"/>
  <c r="A511" i="4" s="1"/>
  <c r="A512" i="4" s="1"/>
  <c r="A513" i="4" s="1"/>
  <c r="A514" i="4" s="1"/>
  <c r="A515" i="4" s="1"/>
  <c r="A516" i="4" s="1"/>
  <c r="A517" i="4" s="1"/>
  <c r="A518" i="4" s="1"/>
  <c r="A519" i="4" s="1"/>
  <c r="A520" i="4" s="1"/>
  <c r="A521" i="4" s="1"/>
  <c r="A522" i="4" s="1"/>
  <c r="A523" i="4" s="1"/>
  <c r="A524" i="4" s="1"/>
  <c r="A525" i="4" s="1"/>
  <c r="A526" i="4" s="1"/>
  <c r="A527" i="4" s="1"/>
  <c r="A528" i="4" s="1"/>
  <c r="A529" i="4" s="1"/>
  <c r="A530" i="4" s="1"/>
  <c r="A531" i="4" s="1"/>
  <c r="A532" i="4" s="1"/>
  <c r="A533" i="4" s="1"/>
  <c r="A534" i="4" s="1"/>
  <c r="A535" i="4" s="1"/>
  <c r="A536" i="4" s="1"/>
  <c r="A537" i="4" s="1"/>
  <c r="A538" i="4" s="1"/>
  <c r="A539" i="4" s="1"/>
  <c r="A540" i="4" s="1"/>
  <c r="A541" i="4" s="1"/>
  <c r="A542" i="4" s="1"/>
  <c r="A543" i="4" s="1"/>
  <c r="A544" i="4" s="1"/>
  <c r="A545" i="4" s="1"/>
  <c r="A546" i="4" s="1"/>
  <c r="A547" i="4" s="1"/>
  <c r="A548" i="4" s="1"/>
  <c r="A549" i="4" s="1"/>
  <c r="A550" i="4" s="1"/>
  <c r="A551" i="4" s="1"/>
  <c r="A552" i="4" s="1"/>
  <c r="A553" i="4" s="1"/>
  <c r="A554" i="4" s="1"/>
  <c r="A555" i="4" s="1"/>
  <c r="A556" i="4" s="1"/>
  <c r="A557" i="4" s="1"/>
  <c r="A558" i="4" s="1"/>
  <c r="A559" i="4" s="1"/>
  <c r="A560" i="4" s="1"/>
  <c r="A561" i="4" s="1"/>
  <c r="A562" i="4" s="1"/>
  <c r="A563" i="4" s="1"/>
  <c r="A564" i="4" s="1"/>
  <c r="A565" i="4" s="1"/>
  <c r="A566" i="4" s="1"/>
  <c r="A567" i="4" s="1"/>
  <c r="A568" i="4" s="1"/>
  <c r="A569" i="4" s="1"/>
  <c r="A570" i="4" s="1"/>
  <c r="A571" i="4" s="1"/>
  <c r="A572" i="4" s="1"/>
  <c r="A573" i="4" s="1"/>
  <c r="A574" i="4" s="1"/>
  <c r="A575" i="4" s="1"/>
  <c r="A576" i="4" s="1"/>
  <c r="A577" i="4" s="1"/>
  <c r="A578" i="4" s="1"/>
  <c r="A579" i="4" s="1"/>
  <c r="A580" i="4" s="1"/>
  <c r="A581" i="4" s="1"/>
  <c r="A582" i="4" s="1"/>
  <c r="A583" i="4" s="1"/>
  <c r="A584" i="4" s="1"/>
  <c r="A585" i="4" s="1"/>
  <c r="A586" i="4" s="1"/>
  <c r="A587" i="4" s="1"/>
  <c r="A588" i="4" s="1"/>
  <c r="A589" i="4" s="1"/>
  <c r="A590" i="4" s="1"/>
  <c r="A591" i="4" s="1"/>
  <c r="A592" i="4" s="1"/>
  <c r="A593" i="4" s="1"/>
  <c r="A594" i="4" s="1"/>
  <c r="A595" i="4" s="1"/>
  <c r="A596" i="4" s="1"/>
  <c r="A597" i="4" s="1"/>
  <c r="A598" i="4" s="1"/>
  <c r="A599" i="4" s="1"/>
  <c r="A600" i="4" s="1"/>
  <c r="A601" i="4" s="1"/>
  <c r="A602" i="4" s="1"/>
  <c r="A603" i="4" s="1"/>
  <c r="A604" i="4" s="1"/>
  <c r="A605" i="4" s="1"/>
  <c r="A606" i="4" s="1"/>
  <c r="F288" i="4" l="1"/>
  <c r="F287" i="4"/>
  <c r="F286" i="4"/>
  <c r="F285" i="4"/>
  <c r="F119" i="4"/>
  <c r="F118" i="4"/>
  <c r="F117" i="4"/>
  <c r="F116" i="4"/>
  <c r="F115" i="4"/>
  <c r="G255" i="1" l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40" i="1"/>
  <c r="I541" i="1"/>
  <c r="I542" i="1"/>
  <c r="I543" i="1"/>
  <c r="I544" i="1"/>
  <c r="I545" i="1"/>
  <c r="I546" i="1"/>
  <c r="I547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8" i="1"/>
  <c r="I609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505" i="1"/>
  <c r="G226" i="1"/>
  <c r="I316" i="1"/>
  <c r="I254" i="1"/>
  <c r="I253" i="1"/>
  <c r="G224" i="1"/>
  <c r="H328" i="1" l="1"/>
  <c r="G237" i="1"/>
  <c r="G273" i="1"/>
  <c r="G178" i="1"/>
  <c r="I341" i="1"/>
  <c r="I450" i="1"/>
  <c r="G48" i="1"/>
  <c r="F311" i="1"/>
  <c r="F110" i="1"/>
  <c r="F268" i="1"/>
  <c r="F267" i="1"/>
  <c r="F112" i="1"/>
  <c r="F111" i="1"/>
  <c r="F333" i="1" l="1"/>
  <c r="F332" i="1"/>
  <c r="F382" i="1"/>
  <c r="F412" i="1"/>
  <c r="F425" i="1"/>
  <c r="G324" i="1"/>
  <c r="G323" i="1"/>
  <c r="H392" i="1"/>
  <c r="H413" i="1"/>
  <c r="H445" i="1"/>
  <c r="H449" i="1"/>
  <c r="H346" i="1"/>
  <c r="D583" i="1"/>
  <c r="C583" i="1"/>
  <c r="D629" i="1"/>
  <c r="C629" i="1"/>
  <c r="D565" i="1"/>
  <c r="C565" i="1"/>
  <c r="D520" i="1"/>
  <c r="C520" i="1"/>
  <c r="D449" i="1"/>
  <c r="C449" i="1"/>
  <c r="D445" i="1"/>
  <c r="C445" i="1"/>
  <c r="D413" i="1"/>
  <c r="C413" i="1"/>
  <c r="B413" i="1"/>
  <c r="B36" i="1" s="1"/>
  <c r="D392" i="1"/>
  <c r="C392" i="1"/>
  <c r="D346" i="1"/>
  <c r="C346" i="1"/>
  <c r="D61" i="1"/>
  <c r="C61" i="1"/>
  <c r="D36" i="1"/>
  <c r="C36" i="1"/>
  <c r="D35" i="1"/>
  <c r="C35" i="1"/>
  <c r="D174" i="1"/>
  <c r="C174" i="1"/>
  <c r="B174" i="1"/>
  <c r="B35" i="1" s="1"/>
  <c r="D282" i="1"/>
  <c r="C282" i="1"/>
  <c r="B282" i="1"/>
  <c r="B449" i="1" s="1"/>
  <c r="B583" i="1" s="1"/>
  <c r="D297" i="1"/>
  <c r="C297" i="1"/>
  <c r="D224" i="1"/>
  <c r="C224" i="1"/>
  <c r="D250" i="1"/>
  <c r="C250" i="1"/>
  <c r="D23" i="1"/>
  <c r="C23" i="1"/>
  <c r="D182" i="1"/>
  <c r="C182" i="1"/>
  <c r="D249" i="1"/>
  <c r="C249" i="1"/>
  <c r="H374" i="1" l="1"/>
  <c r="H458" i="1"/>
  <c r="H405" i="1"/>
  <c r="H423" i="1"/>
  <c r="H422" i="1"/>
  <c r="H404" i="1"/>
  <c r="I403" i="1"/>
  <c r="G244" i="1"/>
  <c r="G159" i="1"/>
  <c r="G193" i="1"/>
  <c r="G192" i="1"/>
  <c r="H302" i="1"/>
  <c r="G260" i="1"/>
  <c r="G259" i="1"/>
  <c r="G232" i="1"/>
  <c r="G231" i="1"/>
  <c r="G154" i="1"/>
  <c r="G86" i="1"/>
  <c r="I421" i="1"/>
  <c r="I398" i="1"/>
  <c r="I454" i="1"/>
  <c r="I397" i="1"/>
  <c r="I436" i="1"/>
  <c r="G187" i="1"/>
  <c r="G140" i="1"/>
  <c r="G227" i="1"/>
  <c r="G139" i="1"/>
  <c r="H356" i="1"/>
  <c r="H402" i="1"/>
  <c r="H457" i="1"/>
  <c r="G243" i="1"/>
  <c r="G156" i="1"/>
  <c r="G85" i="1"/>
  <c r="G419" i="1"/>
  <c r="G322" i="1"/>
  <c r="I502" i="1" l="1"/>
  <c r="H437" i="1"/>
  <c r="H325" i="1"/>
  <c r="G228" i="1"/>
  <c r="F228" i="1"/>
  <c r="G256" i="1"/>
  <c r="F256" i="1"/>
  <c r="G149" i="1"/>
  <c r="F149" i="1"/>
  <c r="G148" i="1"/>
  <c r="F148" i="1"/>
  <c r="G147" i="1"/>
  <c r="F147" i="1"/>
  <c r="G146" i="1"/>
  <c r="F146" i="1"/>
  <c r="F325" i="1" l="1"/>
  <c r="F437" i="1"/>
  <c r="F502" i="1"/>
  <c r="H464" i="1"/>
  <c r="H366" i="1"/>
  <c r="H414" i="1"/>
  <c r="H442" i="1"/>
  <c r="H426" i="1"/>
  <c r="F176" i="1" l="1"/>
  <c r="G176" i="1" s="1"/>
  <c r="G124" i="1"/>
  <c r="G123" i="1"/>
  <c r="G294" i="1"/>
  <c r="G18" i="1"/>
  <c r="G57" i="1"/>
  <c r="G56" i="1"/>
  <c r="G55" i="1"/>
  <c r="I430" i="1" l="1"/>
  <c r="G212" i="1"/>
  <c r="G75" i="1"/>
  <c r="G74" i="1"/>
  <c r="G73" i="1"/>
  <c r="G144" i="1"/>
  <c r="G72" i="1"/>
  <c r="G211" i="1"/>
  <c r="G210" i="1"/>
  <c r="G209" i="1"/>
  <c r="G208" i="1"/>
  <c r="G143" i="1"/>
  <c r="G142" i="1"/>
  <c r="G207" i="1"/>
  <c r="H368" i="1" l="1"/>
  <c r="H345" i="1"/>
  <c r="H484" i="1"/>
  <c r="G296" i="1"/>
  <c r="H444" i="1"/>
  <c r="G239" i="1"/>
  <c r="H391" i="1"/>
  <c r="G129" i="1"/>
  <c r="G181" i="1"/>
  <c r="F607" i="1"/>
  <c r="I607" i="1" s="1"/>
  <c r="H434" i="1"/>
  <c r="F434" i="1"/>
  <c r="G54" i="1"/>
  <c r="F54" i="1"/>
  <c r="G53" i="1"/>
  <c r="F53" i="1"/>
  <c r="G223" i="1"/>
  <c r="F223" i="1"/>
  <c r="G67" i="1" l="1"/>
  <c r="G66" i="1"/>
  <c r="G136" i="1"/>
  <c r="G184" i="1"/>
  <c r="G135" i="1"/>
  <c r="G230" i="1" l="1"/>
  <c r="G22" i="1" l="1"/>
  <c r="G21" i="1"/>
  <c r="G202" i="1"/>
  <c r="G247" i="1"/>
  <c r="G127" i="1"/>
  <c r="G295" i="1"/>
  <c r="G126" i="1"/>
  <c r="G20" i="1"/>
  <c r="H401" i="1" l="1"/>
  <c r="J504" i="1"/>
  <c r="J503" i="1"/>
  <c r="H448" i="1"/>
  <c r="H432" i="1"/>
  <c r="H373" i="1"/>
  <c r="H350" i="1"/>
  <c r="H487" i="1"/>
  <c r="G84" i="1"/>
  <c r="H327" i="1"/>
  <c r="G153" i="1"/>
  <c r="G152" i="1"/>
  <c r="G301" i="1"/>
  <c r="G214" i="1"/>
  <c r="H326" i="1"/>
  <c r="G242" i="1"/>
  <c r="I480" i="1" l="1"/>
  <c r="I479" i="1"/>
  <c r="I478" i="1"/>
  <c r="I477" i="1"/>
  <c r="H476" i="1"/>
  <c r="H475" i="1"/>
  <c r="H474" i="1"/>
  <c r="H473" i="1"/>
  <c r="I472" i="1"/>
  <c r="H471" i="1"/>
  <c r="H290" i="1"/>
  <c r="H289" i="1"/>
  <c r="G47" i="1"/>
  <c r="H314" i="1"/>
  <c r="H313" i="1"/>
  <c r="H312" i="1"/>
  <c r="G46" i="1"/>
  <c r="I507" i="1" l="1"/>
  <c r="G246" i="1"/>
  <c r="A10" i="1" l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F551" i="1"/>
  <c r="F548" i="1"/>
  <c r="F549" i="1"/>
  <c r="F550" i="1"/>
  <c r="F539" i="1"/>
  <c r="F506" i="1"/>
  <c r="F552" i="1"/>
  <c r="F610" i="1"/>
</calcChain>
</file>

<file path=xl/comments1.xml><?xml version="1.0" encoding="utf-8"?>
<comments xmlns="http://schemas.openxmlformats.org/spreadsheetml/2006/main">
  <authors>
    <author>Автор</author>
  </authors>
  <commentList>
    <comment ref="F6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проходит
</t>
        </r>
      </text>
    </comment>
    <comment ref="F69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проходит</t>
        </r>
      </text>
    </comment>
  </commentList>
</comments>
</file>

<file path=xl/sharedStrings.xml><?xml version="1.0" encoding="utf-8"?>
<sst xmlns="http://schemas.openxmlformats.org/spreadsheetml/2006/main" count="4903" uniqueCount="1554">
  <si>
    <t>Планируемые закупки товаров, работ, услуг у субъектов малого предпринимательства, социально ориентированных некоммерческих организаций</t>
  </si>
  <si>
    <t>№ п/п</t>
  </si>
  <si>
    <t>Наименование ГРБС, подведомственного учреждения / Наименование публичного-правового образования, подведомственного учреждения</t>
  </si>
  <si>
    <t>Объект закупки</t>
  </si>
  <si>
    <t>Способ определения поставщика (подрядчика, исполнителя)</t>
  </si>
  <si>
    <t>Начальная (максимальная) цена контракта (тыс. рублей)</t>
  </si>
  <si>
    <t>Планируемые платежи (тыс. рублей)</t>
  </si>
  <si>
    <t>Планируемый срок начала осуществления закупки (месяц, год)</t>
  </si>
  <si>
    <t>ИКЗ плана-графика</t>
  </si>
  <si>
    <t>Предмет контракта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</si>
  <si>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</si>
  <si>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</si>
  <si>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</si>
  <si>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</si>
  <si>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</si>
  <si>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Муниципальное бюджетное дошколное образовательное учреждение №31 "Медвежонок"</t>
  </si>
  <si>
    <t>223860309267086030100100110000000244</t>
  </si>
  <si>
    <t>поставка канцелярских товаров</t>
  </si>
  <si>
    <t>223860309267086030100100120001011244</t>
  </si>
  <si>
    <t>поставка мяса говядины</t>
  </si>
  <si>
    <t>223860309267086030100100130008690244</t>
  </si>
  <si>
    <t>Оказание услуг по периодическому медицинскому осмотру сотрудников</t>
  </si>
  <si>
    <t>Наименование объекта закупок</t>
  </si>
  <si>
    <t>Номер плана закупок</t>
  </si>
  <si>
    <t>Планируемая дата публикации</t>
  </si>
  <si>
    <t>Способ закупки</t>
  </si>
  <si>
    <t>Начальная (максимальная) цена договора (тыс.руб.)</t>
  </si>
  <si>
    <t>Наименование заказчика</t>
  </si>
  <si>
    <t>Поставка Молока и масло сливочное</t>
  </si>
  <si>
    <t>МАДОУ ДС №29 "Ёлочка"</t>
  </si>
  <si>
    <t>Поставка мясо и мясной продукции</t>
  </si>
  <si>
    <t>Поставка рыбы и рыбной продукции</t>
  </si>
  <si>
    <t>Поставка воды питьевой</t>
  </si>
  <si>
    <t>Канцелярские товары</t>
  </si>
  <si>
    <t xml:space="preserve">Поставка бумаги </t>
  </si>
  <si>
    <t>Поставка  мультимедийного оборудования</t>
  </si>
  <si>
    <t>Поставка чистящих и моющих средств</t>
  </si>
  <si>
    <t>Поставка игрушек для детей</t>
  </si>
  <si>
    <t>Запрос котировок в электронной форме</t>
  </si>
  <si>
    <t>Поставки детских игрушек на 2022 год</t>
  </si>
  <si>
    <t>Поставка канцелярских товаров на 2022 год</t>
  </si>
  <si>
    <t>Поставка дидактических раздаточных материалов, учебно-методических комплектов на 2022 год</t>
  </si>
  <si>
    <t>Поставка интерактивного оборудования на 2022 год</t>
  </si>
  <si>
    <t>Выполнение работ по капитальному ремонту кровли</t>
  </si>
  <si>
    <t>Аукцион в электронной форме</t>
  </si>
  <si>
    <t>МАДОУ города Нижневартовска ДС №49 «Родничок»</t>
  </si>
  <si>
    <t>Поставка продуктов питания (молоко, молочная продукция)</t>
  </si>
  <si>
    <t>Поставка продуктов питания( мясо говядина, субпродукты)</t>
  </si>
  <si>
    <t>Поставка продуктов питания(овощи свежие, зелень)</t>
  </si>
  <si>
    <t>Поставка продуктов питания(фрукты свежие, фрукты сухие)</t>
  </si>
  <si>
    <t>Поставка продуктов питания                ( рыба свежемороженая)</t>
  </si>
  <si>
    <t>Поставка продуктов питания  ( рыба свежемороженая)</t>
  </si>
  <si>
    <t xml:space="preserve">Поставка канцелярских товаров </t>
  </si>
  <si>
    <t>2210559692 </t>
  </si>
  <si>
    <t xml:space="preserve">Поставка игрушек </t>
  </si>
  <si>
    <t xml:space="preserve">Поставка продуктов питания - молочная продукция </t>
  </si>
  <si>
    <t xml:space="preserve">Поставка продуктов питания - молоко </t>
  </si>
  <si>
    <t xml:space="preserve">Поставка продуктов питания - фрукты свежие, сухофрукты </t>
  </si>
  <si>
    <t xml:space="preserve">Поставка продуктов питания - овощи, зелень </t>
  </si>
  <si>
    <t xml:space="preserve">Поставка продлуктов питания - рыба свежемороженная </t>
  </si>
  <si>
    <t xml:space="preserve">Поставка продуктов питания - хлеб и хлебобулочные изделия </t>
  </si>
  <si>
    <t xml:space="preserve">Поставка продуктов питания - куры (цыплята) бройлерные (охлажденные), печень говяжия, язык говяжий </t>
  </si>
  <si>
    <t xml:space="preserve">Поставка продуктов питания - бакалейная продукция, консерваж, ягода свежемороженная </t>
  </si>
  <si>
    <t xml:space="preserve">Поставка продуктов питания - бакалейная продукция, крупа, мука, макаронные изделия </t>
  </si>
  <si>
    <t>Поставка продуктов питания - соки фруктовые и овощные</t>
  </si>
  <si>
    <t xml:space="preserve">Поставка технологического оборудования для организации учебного процесса </t>
  </si>
  <si>
    <t>Поставка канцелярских расходов</t>
  </si>
  <si>
    <t>МАДОУ города Нижневартовска ДС № 66 "Забавушка"</t>
  </si>
  <si>
    <t>Поставка хозяйственных товаров</t>
  </si>
  <si>
    <t>Поставка продуктов питания (Молока и молочной продукции)</t>
  </si>
  <si>
    <t>Поставка продуктов питания (мяса(включая птицу) и пищевых субпродуктов)</t>
  </si>
  <si>
    <t>Поставка продуктов питания (рыбы свежемороженой, сельдь слабосоленой)</t>
  </si>
  <si>
    <t>Поставка продуктов питания (хлеба , хлебобулочных и кондитерских  изделий)</t>
  </si>
  <si>
    <t>Поставка продуктов питания (бакалейной, консервированной продукции и ягоды, фрукты замороженные)</t>
  </si>
  <si>
    <t>Поверка весов</t>
  </si>
  <si>
    <t>Поставка игрушек и игровых наборов</t>
  </si>
  <si>
    <t>Поставка говядины</t>
  </si>
  <si>
    <t>МАДОУ города Нижневартовска ДС №10 "Белочка"</t>
  </si>
  <si>
    <t xml:space="preserve">Поставка продуктов питания </t>
  </si>
  <si>
    <t>Поставка продуктов питания (сыр, сливочное масло)</t>
  </si>
  <si>
    <t>Поставка свежих овощей</t>
  </si>
  <si>
    <t xml:space="preserve">Поставка свежих фруктов </t>
  </si>
  <si>
    <t xml:space="preserve">Поставка продуктов питания – молоко питьевое </t>
  </si>
  <si>
    <t>МАДУ города Нижневартовска ДС № 68 «Ромашка»</t>
  </si>
  <si>
    <t>Поставка продуктов питания – овощи свежие (зелень, овощи салатные)</t>
  </si>
  <si>
    <t xml:space="preserve">Поставка продуктов питания - овощи свежие (картофель, лук, морковь, свекла, капуста) </t>
  </si>
  <si>
    <t>Поставка продуктов питания – рыба свежемороженая (треска, минтай, горбуша, семга)</t>
  </si>
  <si>
    <t>Поставка продуктов питания – фрукты свежие, сухофрукты</t>
  </si>
  <si>
    <t>Поставка продуктов питания - вода питьевая негазированная для детского питания</t>
  </si>
  <si>
    <t>Поставка набора для демонстрации в игровой форме с мягкой мозаикой</t>
  </si>
  <si>
    <t>Поставка продуктов питания – мясо (говядина)</t>
  </si>
  <si>
    <t>Поставка продуктов питания - мясо на 2 полугодие</t>
  </si>
  <si>
    <t>МАДОУ города Нижневартовска ДС №77 "Эрудит"</t>
  </si>
  <si>
    <t>Поставка продуктов питания - мясо птицы, мясные субпродукты на 2 полугодие</t>
  </si>
  <si>
    <t>Поставка продуктов питания - овощи свежие на 2 полугодие</t>
  </si>
  <si>
    <t>Поставка продуктов питания - фрукты свежие на 2 полугодие</t>
  </si>
  <si>
    <t>Поставка продуктов питания - рыба замороженная на 2 полугодие</t>
  </si>
  <si>
    <t>Муниципальное бюджетное дошкольное образовательное учреждение детский сад №47 "Успех"</t>
  </si>
  <si>
    <t>223860309240886030100100140001011244</t>
  </si>
  <si>
    <t>Поставка мяса говядины</t>
  </si>
  <si>
    <t>Электронный аукцион</t>
  </si>
  <si>
    <t>223860309240886030100100110008690244</t>
  </si>
  <si>
    <t xml:space="preserve">Оказание услуг по периодическому медицинскому осмотру сотрудников </t>
  </si>
  <si>
    <t>Закупка-поставка учебного оборудования</t>
  </si>
  <si>
    <t>МАДОУ г.Нижневартовска ДС №71 "Радость"</t>
  </si>
  <si>
    <t>Поставка продуктов питания - свежие фрукты</t>
  </si>
  <si>
    <t>Поставка продуктов питания - ягоды, сухофрукты</t>
  </si>
  <si>
    <t>Поставка продуктов питания - рыба</t>
  </si>
  <si>
    <t>Поставка продуктов питания - овощи свежие</t>
  </si>
  <si>
    <t>Поставка продуктов питания - мясная продукция</t>
  </si>
  <si>
    <t>Закупка – поставка учебно-развивающих наборов</t>
  </si>
  <si>
    <t>Закупка – поставка детских игрушек</t>
  </si>
  <si>
    <t>Закупка - поставка игрушек</t>
  </si>
  <si>
    <t xml:space="preserve">Закупка - поставка дидактического материала </t>
  </si>
  <si>
    <t>Закупка - поставка продуктов питания (крупы)</t>
  </si>
  <si>
    <t>Поставка продуктов питания - хлебобулочная продукция</t>
  </si>
  <si>
    <t>Организация питания детей в летнем лагере с дневным пребыванием детей</t>
  </si>
  <si>
    <t>Муниципальное автономное учреждение дополнительного образования города Нижневартовска "Центр детского творчества"</t>
  </si>
  <si>
    <t xml:space="preserve">Оказание услуг по предоставлению медицинского сопровождения детского лагеря с дневным пребыванием. </t>
  </si>
  <si>
    <t xml:space="preserve">Закупка продуктов питания- овощи и фрукты консервированные  соки (напитки) </t>
  </si>
  <si>
    <t>МАДОУ ДС №80 "Светлячок"</t>
  </si>
  <si>
    <t>Закупка продуктов питания- вода питьевая для детского питания</t>
  </si>
  <si>
    <t>Закупка продуктов питания - Бакалея, кондитерские изделия</t>
  </si>
  <si>
    <t>Закупка-поставка яйцо куриное</t>
  </si>
  <si>
    <t>Закупка-хлеба и хлебобулочных изделий</t>
  </si>
  <si>
    <t xml:space="preserve">Закупка продуктов питания -мясо </t>
  </si>
  <si>
    <t>Закупка продуктов питания -молочные продукты</t>
  </si>
  <si>
    <t xml:space="preserve">Закупка продуктов питания -рыба свежемороженая </t>
  </si>
  <si>
    <t>Закупка - услуга (медицинский осмотр)</t>
  </si>
  <si>
    <t xml:space="preserve">Закупка продуктов питания -овощи свежие </t>
  </si>
  <si>
    <t xml:space="preserve">Закупка продуктов питания -фрукты свежие </t>
  </si>
  <si>
    <t>Закупка - поставка мебели для игровых зон</t>
  </si>
  <si>
    <t xml:space="preserve">Закупка - поставка мебель трансформируемая </t>
  </si>
  <si>
    <t>Закупка - поставка хозяйственных товаров</t>
  </si>
  <si>
    <t>Закупка - поставка дезинфицирующих средств</t>
  </si>
  <si>
    <t>Закупка продуктов питания- овощи и фрукты консервированные, замороженные, соки (напитки)</t>
  </si>
  <si>
    <t xml:space="preserve">Закупка - поставка оборудования развивающее </t>
  </si>
  <si>
    <t>Закупка - поставка спортивного оборудования</t>
  </si>
  <si>
    <t>Закупка - поставка  канцелярских товаров</t>
  </si>
  <si>
    <t>Закупка - поставка игровой техники</t>
  </si>
  <si>
    <t>Закупка - поставка учебного оборудования</t>
  </si>
  <si>
    <t>Закупка - поставка  компьютеры и периферийное оборудование</t>
  </si>
  <si>
    <t>Закупка - поставка игрового оборудования</t>
  </si>
  <si>
    <t>Закупка и поставка молока</t>
  </si>
  <si>
    <t>Закупка и поставка молочной продукции</t>
  </si>
  <si>
    <t>Закупка и поставка мяса  и мясной продукции</t>
  </si>
  <si>
    <t>Закупка и поставка овощей свежих</t>
  </si>
  <si>
    <t>Закупка и поставка фруктов  и сухофруктов</t>
  </si>
  <si>
    <t>Закупка и поставка продуктов питания (овощи, фрукты консервированные)</t>
  </si>
  <si>
    <t>Закупка овощей (сезонных) свежих</t>
  </si>
  <si>
    <t>Закупка и поставка продуктов питания ( прочие продукты питания)</t>
  </si>
  <si>
    <t>МАУ г. Нижневартовска «СШОР «Самотлор»</t>
  </si>
  <si>
    <t>Поставка канцелярских товаров</t>
  </si>
  <si>
    <t xml:space="preserve">Оказание услуг по организации питания детей школьного возраста в оздоровительном лагере с дневным пребыванием  </t>
  </si>
  <si>
    <t>Поставка горюче-смазочных материалов</t>
  </si>
  <si>
    <t>Оказание услуг по вывозу снега</t>
  </si>
  <si>
    <t>Поставка оргтехники</t>
  </si>
  <si>
    <t>Поставка оборудования и инвентаря для волейбола</t>
  </si>
  <si>
    <t>Поставка офисной бумаги</t>
  </si>
  <si>
    <t>Поставка продуктов питания - бакалейная продукция, консерваж, ягода свежемороженые</t>
  </si>
  <si>
    <t>Поставка продуктов питания - хлеб, хлебобулочные и кондитерские изделия</t>
  </si>
  <si>
    <t xml:space="preserve">Поставка продуктов питания - крупа, мука, макаронные изделия </t>
  </si>
  <si>
    <t>Поставка продуктов питания - молоко</t>
  </si>
  <si>
    <t xml:space="preserve">Поставка продуктов питания - масло сливочное </t>
  </si>
  <si>
    <t xml:space="preserve">Поставка продуктов питания - рыба </t>
  </si>
  <si>
    <t>Поставка продуктов питания - молочная продукция (кефир, ряженка, йогурт, сметана,  сыр)</t>
  </si>
  <si>
    <t xml:space="preserve">Поставка продуктов питания – фрукты, сухофрукты, орехи </t>
  </si>
  <si>
    <t xml:space="preserve">Поставка продуктов питания –  овощи </t>
  </si>
  <si>
    <t>Поставка творога</t>
  </si>
  <si>
    <t xml:space="preserve">Поставка учебного оборудования </t>
  </si>
  <si>
    <t>МАДОУ г. Нижневартовска ДС №21 "Звездочка"</t>
  </si>
  <si>
    <t xml:space="preserve">Поставка технических средств обучения </t>
  </si>
  <si>
    <t xml:space="preserve">Поставка молока </t>
  </si>
  <si>
    <t xml:space="preserve">Поставка молочных продуктов питания </t>
  </si>
  <si>
    <t xml:space="preserve">Поставка свежих овощей </t>
  </si>
  <si>
    <t xml:space="preserve">Поставка молочных продуктов питания (масло сливочное) </t>
  </si>
  <si>
    <t xml:space="preserve">Поставка мяса (включая пищевые субпродукты) </t>
  </si>
  <si>
    <t xml:space="preserve">Поставка продуктов питания (яйцо куриное диетическое) </t>
  </si>
  <si>
    <t>Поставка игрушек</t>
  </si>
  <si>
    <t>Поставка мяса (включая пищевые субпродукты)</t>
  </si>
  <si>
    <t>202203873000943001</t>
  </si>
  <si>
    <t>Поставка молока и молочной продукции</t>
  </si>
  <si>
    <t>Поставка молочной продукции</t>
  </si>
  <si>
    <t>Поставка масла сливочного</t>
  </si>
  <si>
    <t>Поставка цыплят бройлеров и печени говяжьей</t>
  </si>
  <si>
    <t>Поставка соков</t>
  </si>
  <si>
    <t>Поставка рыбы лососевой мороженой</t>
  </si>
  <si>
    <t>Поставка фруктов свежих</t>
  </si>
  <si>
    <t>Поставка рыбы трескообразной мороженой</t>
  </si>
  <si>
    <t>Поставка свежемороженой рыбы</t>
  </si>
  <si>
    <t>МАДОУ г. Нижневартовска ДС №32 "Брусничка"</t>
  </si>
  <si>
    <t>Поставка молочных продуктов</t>
  </si>
  <si>
    <t>Проведение периодического медицинского осмотра</t>
  </si>
  <si>
    <t>Поставка бумаги офисной</t>
  </si>
  <si>
    <t xml:space="preserve">Поставка хозяйственных товаров </t>
  </si>
  <si>
    <t xml:space="preserve">Поставка рыбы лососевой </t>
  </si>
  <si>
    <t>Поставка игровых и образовательных комплектов</t>
  </si>
  <si>
    <t xml:space="preserve"> Поставка спортивно-игрового оборудования</t>
  </si>
  <si>
    <t>Поставка костюмов и ширм для театрализованных представлений</t>
  </si>
  <si>
    <t>Муниципальное бюджетное дошкольное образовательное учреждение детский сад №27 "Филиппок"</t>
  </si>
  <si>
    <t>233860300572686030100100140008690244</t>
  </si>
  <si>
    <t>оказание услуг по периодическому медицинскому осмотру</t>
  </si>
  <si>
    <t>243860300572686030100100150008690244</t>
  </si>
  <si>
    <t>223860303380486030100100050005629244</t>
  </si>
  <si>
    <t>Оказание услуг по организации в 2022 учебном году питания обучающихся</t>
  </si>
  <si>
    <t>223860303380486030100100060008690244</t>
  </si>
  <si>
    <t>Оказание услуг по проведению периодического  медицинского осмотра сотрудников</t>
  </si>
  <si>
    <t>223860303380486030100100070003101244</t>
  </si>
  <si>
    <t>Поставка, сборка и установка мебели</t>
  </si>
  <si>
    <t>223860303380486030100100130002823244</t>
  </si>
  <si>
    <t>поставка картриджей</t>
  </si>
  <si>
    <t>223860303380486030100100100005629244</t>
  </si>
  <si>
    <t>Оказание в летний период 2022 года услуг по организации питания детей в лагере дневного пребывания</t>
  </si>
  <si>
    <t>223860303380486030100100600002041244</t>
  </si>
  <si>
    <t>поставка дезинфицирующего средства</t>
  </si>
  <si>
    <t>223860303380486030100100080005629244</t>
  </si>
  <si>
    <t>Оказание услуг по организации в 2023 учебном году питания обучающихся</t>
  </si>
  <si>
    <t>223860303380486030100100140000000244</t>
  </si>
  <si>
    <t>поставка хозяйственных товаров</t>
  </si>
  <si>
    <t>233860303380486030100100330002823244</t>
  </si>
  <si>
    <t>233860303380486030100100350001712244</t>
  </si>
  <si>
    <t xml:space="preserve">Поставка бумаги для офисной техники </t>
  </si>
  <si>
    <t>233860303380486030100100360000000244</t>
  </si>
  <si>
    <t>233860303380486030100100380003101244</t>
  </si>
  <si>
    <t>233860303380486030100100390005629244</t>
  </si>
  <si>
    <t>233860303380486030100100400005629244</t>
  </si>
  <si>
    <t>Оказание услуг по организации в 2024 учебном году питания обучающихся</t>
  </si>
  <si>
    <t>233860303380486030100100430008690244</t>
  </si>
  <si>
    <t>233860303380486030100100440005629244</t>
  </si>
  <si>
    <t>Оказание в летний период 2023 года услуг по организации питания детей в лагере дневного пребывания</t>
  </si>
  <si>
    <t>МАУДО г. Нижневартовска «ЦДиЮТТ «Патриот»</t>
  </si>
  <si>
    <t xml:space="preserve">Договор на оказание услуг по организации питания детей в лагере с дневным пребыванием в летний период </t>
  </si>
  <si>
    <t xml:space="preserve">Договор на оказание услуг по предоставлению медицинского сопровождения детского лагеря с дневным пребыванием </t>
  </si>
  <si>
    <t xml:space="preserve">223860301047686030100100050001712244 </t>
  </si>
  <si>
    <t>Поставка бумаги для офисной техники</t>
  </si>
  <si>
    <t xml:space="preserve">223860301047686030100100060002823244 </t>
  </si>
  <si>
    <t>Поставка картриджей</t>
  </si>
  <si>
    <t xml:space="preserve">223860301047686030100100070008690244 </t>
  </si>
  <si>
    <t>Оказание услуг по проведению периодического медицинского осмотра сотрудников МБОУ</t>
  </si>
  <si>
    <t xml:space="preserve">223860301047686030100100020005629244 </t>
  </si>
  <si>
    <t xml:space="preserve">Оказание в летний период 2022 года услуг по организации питания детей в лагере дневного пребывания </t>
  </si>
  <si>
    <t xml:space="preserve">223860301047686030100100030005629244 </t>
  </si>
  <si>
    <t xml:space="preserve">Оказание в осенний период 2022 года год услуг по организации питания детей в лагере дневного пребывания </t>
  </si>
  <si>
    <t xml:space="preserve">223860301047686030100100040005629244 </t>
  </si>
  <si>
    <t xml:space="preserve">Оказание услуг по организации в 2022 учебном году питания обучающихся </t>
  </si>
  <si>
    <t xml:space="preserve">223860301047686030100100240002620244 </t>
  </si>
  <si>
    <t>Поставка сканеров</t>
  </si>
  <si>
    <t xml:space="preserve">223860301047686030100100250002620244 </t>
  </si>
  <si>
    <t xml:space="preserve">Поставка ноутбуков </t>
  </si>
  <si>
    <t>МАДОУ г. Нижневартовска ДС №61 "Соловушка"</t>
  </si>
  <si>
    <t>Запрос предложений в электронной форме</t>
  </si>
  <si>
    <t>"Поставка продуктов питания:_x000D_
«Консерваж»</t>
  </si>
  <si>
    <t xml:space="preserve">Поставка продуктов питания (овощи) _x000D_
</t>
  </si>
  <si>
    <t>"Поставка продуктов питания:_x000D_
«Бакалея»</t>
  </si>
  <si>
    <t xml:space="preserve">Поставка продуктов питания (фрукты)_x000D_
</t>
  </si>
  <si>
    <t xml:space="preserve">Поставка Рыбы свежемороженой и рыбной продукции_x000D_
</t>
  </si>
  <si>
    <t xml:space="preserve">Поставка молочных продуктов питания_x000D_
</t>
  </si>
  <si>
    <t xml:space="preserve">Поставка  продуктов питания  «Мяса (включая птицу) и пищевых субпродуктов»_x000D_
</t>
  </si>
  <si>
    <t xml:space="preserve">Поставка Игрового оборудования _x000D_
</t>
  </si>
  <si>
    <t xml:space="preserve">Поставка  установка и настройка технических средств_x000D_
</t>
  </si>
  <si>
    <t>Демонтаж и монтаж светильников</t>
  </si>
  <si>
    <t>МАУ г. Нижневартовска "ЦРО"</t>
  </si>
  <si>
    <t>Демонтаж и монтаж противопожарных дверей</t>
  </si>
  <si>
    <t>Демонтаж и монтаж ворот с установкой системы автоматики и подключением к пожарной сигнализации</t>
  </si>
  <si>
    <t>Поставка канцелярской и иной продукции</t>
  </si>
  <si>
    <t>Поставка хозяйственной и иной продукции</t>
  </si>
  <si>
    <t>Демонтаж и монтаж пластинчатого теплообменника с автоматической системой регулирования температуры ГВС</t>
  </si>
  <si>
    <t>Работы по модернизации системы пожарной сигнализации и системы оповещения и управления людей при пожаре</t>
  </si>
  <si>
    <t>Оказание услуг по техническому обслуживанию и текущему ремонту узла учета холодной воды и узла учета тепловой энергии.</t>
  </si>
  <si>
    <t>Поставка продуктов питания</t>
  </si>
  <si>
    <t>МАДОУ г. Нижневартовска ДС №37 "Дружная семейка"</t>
  </si>
  <si>
    <t>Поставка компьютерной техники</t>
  </si>
  <si>
    <t>Поставка хозяйственно-бытовых товаров</t>
  </si>
  <si>
    <t>Муниципальное бюджетное дошкольное учреждение детский сад №7 "Жар-птица"</t>
  </si>
  <si>
    <t>223860309259986030100100420001051244</t>
  </si>
  <si>
    <t>223860309259986030100100430004391244</t>
  </si>
  <si>
    <t>Кровля крыши и кирпичной кладки стены</t>
  </si>
  <si>
    <t>223860309259986030100100250000000244</t>
  </si>
  <si>
    <t>22386030925998603010010320001011244</t>
  </si>
  <si>
    <t>223860324122686030100100330000000244</t>
  </si>
  <si>
    <t>223860324122686030100100320000000244</t>
  </si>
  <si>
    <t>223860324122686030100100340000000244</t>
  </si>
  <si>
    <t>223860324122686030100100290002620244</t>
  </si>
  <si>
    <t xml:space="preserve"> 
Поставка сканеров      
   </t>
  </si>
  <si>
    <t>223860324122686030100100300002620244</t>
  </si>
  <si>
    <t>223860324122686030100100270001712244</t>
  </si>
  <si>
    <t>Поставка бумаги для офисной техники для МБОУ «Лицей №1 им. А.С. Пушкина»</t>
  </si>
  <si>
    <t>233860324122686030100100350000000244</t>
  </si>
  <si>
    <t xml:space="preserve">
Поставка хозяйственных товаров </t>
  </si>
  <si>
    <t>233860324122686030100100360001712244</t>
  </si>
  <si>
    <t>243860324122686030100100380000000244</t>
  </si>
  <si>
    <t>243860324122686030100100370001712244</t>
  </si>
  <si>
    <t>Оказание охранных услуг</t>
  </si>
  <si>
    <t>МАДОУ г.Нижневартовска ДС №25 "Семицветик"</t>
  </si>
  <si>
    <t>Поставка безалкогольных напитков, фруктовых и овощных соков для детского питания</t>
  </si>
  <si>
    <t>Поставка свежих фруктов</t>
  </si>
  <si>
    <t>Поставка прочих продуктов питания</t>
  </si>
  <si>
    <t>МАДОУ ГОРОДА НИЖНЕВАРТОВСКА ДС №62 "ЖУРАВУШКА"</t>
  </si>
  <si>
    <t>Поставка продуктов питания (молочная продукция)</t>
  </si>
  <si>
    <t>Поставка продуктов питания (хлеб и хлебобулочные изделия)</t>
  </si>
  <si>
    <t>Поставка субпродуктов говяжьих и птицы охлажденной</t>
  </si>
  <si>
    <t>Поставка продуктов питания (рыба свежемороженая)</t>
  </si>
  <si>
    <t>Поставка овощей и фруктов</t>
  </si>
  <si>
    <t>Поставка продуктов питания (бакалейная продукция, консервация, крупа, мука, макаронные изделия)</t>
  </si>
  <si>
    <t>Приобретение наглядных пособий</t>
  </si>
  <si>
    <t xml:space="preserve">Поставка продуктов питания (соки и вода для детского питания) </t>
  </si>
  <si>
    <t>Поставка продуктов питания (яйцо диетическое)</t>
  </si>
  <si>
    <t>Поставка продуктов питания (соки и вода для детского питания)</t>
  </si>
  <si>
    <t>Поставка продуктов питания (субпродукты говяжьи и птица охлажденная)</t>
  </si>
  <si>
    <t>Поставка продуктов питания (рыба свежезамороженная)</t>
  </si>
  <si>
    <t>Поставка продуктов питания (овощи, фрукты, сухофрукты, ягоды)</t>
  </si>
  <si>
    <t>223860301350186030100100300002823244.</t>
  </si>
  <si>
    <t xml:space="preserve">Поставка картриджей </t>
  </si>
  <si>
    <t>223860301350186030100100310001723244.</t>
  </si>
  <si>
    <t xml:space="preserve">Поставка учебно-методической литературы </t>
  </si>
  <si>
    <t>223860301350186030100100320005811244.</t>
  </si>
  <si>
    <t xml:space="preserve">Поставка учебников </t>
  </si>
  <si>
    <t>223860301350186030100100180005629244.</t>
  </si>
  <si>
    <t>223860301350186030100100170005629244.</t>
  </si>
  <si>
    <t>223860301350186030100100280005629244.</t>
  </si>
  <si>
    <t>Оказание в осенний период 2022 года услуг по организации питания детей в лагере дневного пребывания</t>
  </si>
  <si>
    <t>223860301350186030100100330000000244.</t>
  </si>
  <si>
    <t>223860301350186030100100340001712244.</t>
  </si>
  <si>
    <t>223860301966286030100100020005629244</t>
  </si>
  <si>
    <t>223860301966286030100100280005629244</t>
  </si>
  <si>
    <t>223860301966286030100100050005629244</t>
  </si>
  <si>
    <t>233860301966286030100100120005629244</t>
  </si>
  <si>
    <t>Оказание в летний период 2023года услуг по организации питания детей в лагере дневного пребывания</t>
  </si>
  <si>
    <t>233860301966286030100100130005629244</t>
  </si>
  <si>
    <t>Оказание услуг по организации  в 2023 году питания обучающихся</t>
  </si>
  <si>
    <t>233860301966286030100100140005629244</t>
  </si>
  <si>
    <t>Оказание в осенний период 2023 года услуг по организации питания детей в лагере дневного пребывания</t>
  </si>
  <si>
    <t>243860301966286030100100210005629244</t>
  </si>
  <si>
    <t>Оказание в летний период 2024года услуг по организации питания детей в лагере дневного пребывания</t>
  </si>
  <si>
    <t>243860301966286030100100220005629244</t>
  </si>
  <si>
    <t>Оказание услуг по организации  в 2024 году питания обучающихся</t>
  </si>
  <si>
    <t>243860301966286030100100230005629244</t>
  </si>
  <si>
    <t>Оказание в осенний период 2024 года услуг по организации питания детей в лагере дневного пребывания</t>
  </si>
  <si>
    <t>223860300539586030100100030001712244</t>
  </si>
  <si>
    <t>Поставка бумаги для офисной техники для муниципального бюджетного общеобразовательного учреждения «Средняя школа №14»</t>
  </si>
  <si>
    <t>223860300539586030100100040005811244</t>
  </si>
  <si>
    <t>Поставка учебных пособий для муниципального бюджетного общеобразовательного учреждения «Средняя школа №14»</t>
  </si>
  <si>
    <t>223860300539586030100100060008690244</t>
  </si>
  <si>
    <t>Оказание услуг по проведению периодического медицинского осмотра сотрудников Муниципального бюджетного общеобразовательного учреждения «Средняя школа №14»</t>
  </si>
  <si>
    <t>223860300539586030100100080005629244</t>
  </si>
  <si>
    <t>223860300539586030100100090005629244</t>
  </si>
  <si>
    <t>223860300539586030100100100005629244</t>
  </si>
  <si>
    <t>Оказание услуг по организации в 2022 учебном году питания обучающихся муниципального бюджетного общеобразовательного учреждения «Средняя школа №14»</t>
  </si>
  <si>
    <t>223860300539586030100100150005629244</t>
  </si>
  <si>
    <t>Оказание услуг по организации в 2023 учебном году питания обучающихся муниципального бюджетного общеобразовательного учреждения «Средняя школа №14»</t>
  </si>
  <si>
    <t>233860300539586030100100150005629244</t>
  </si>
  <si>
    <t>Оказание услуг по организации в 2024 учебном году питания обучающихся муниципального бюджетного общеобразовательного учреждения «Средняя школа №14»</t>
  </si>
  <si>
    <t>243860300539586030100100200005629244</t>
  </si>
  <si>
    <t>223860309667486030100100060005629244</t>
  </si>
  <si>
    <t xml:space="preserve">Оказание в летний период 2022 года услуг по организации питания в лагере дневного пребывания </t>
  </si>
  <si>
    <t>223860309667486030100100070005629244</t>
  </si>
  <si>
    <t xml:space="preserve">Оказание в осенний период 2022 года услуг по организации питания в лагере дневного пребывания </t>
  </si>
  <si>
    <t>223860309667486030100100080005629244</t>
  </si>
  <si>
    <t xml:space="preserve">Оказание услуг по организации в 2023 учебном году питания обучающихся муниципального бюджетного общеобразовательного учреждения "СШ №43" </t>
  </si>
  <si>
    <t>223860309667486030100100090005629244</t>
  </si>
  <si>
    <t xml:space="preserve">Оказание услуг по организации в 2022 учебном году питания обучающихся муниципального бюджетного общеобразовательного учреждения "СШ №43" </t>
  </si>
  <si>
    <t>223860309667486030100100110001722244</t>
  </si>
  <si>
    <t>Поставка полотенец бумажных</t>
  </si>
  <si>
    <t>223860309667486030100100120001722244</t>
  </si>
  <si>
    <t>223860309667486030100100130008690244</t>
  </si>
  <si>
    <t xml:space="preserve">Оказание услуг по периодическому медицинскому осмотру сотрудников МБОУ "СШ №43" </t>
  </si>
  <si>
    <t>223860309667486030100100450002620244</t>
  </si>
  <si>
    <t>223860309667486030100100460002620244</t>
  </si>
  <si>
    <t>233860309667486030100100170008690244</t>
  </si>
  <si>
    <t>233860309667486030100100180001722244</t>
  </si>
  <si>
    <t>Поставка бумаги для печати</t>
  </si>
  <si>
    <t>233860309667486030100100190001722244</t>
  </si>
  <si>
    <t>233860309667486030100100210005629244</t>
  </si>
  <si>
    <t>233860309667486030100100220005629244</t>
  </si>
  <si>
    <t xml:space="preserve">Оказание услуг по организации в 2024 учебном году питания обучающихся муниципального бюджетного общеобразовательного учреждения "СШ №43" </t>
  </si>
  <si>
    <t>233860309667486030100100230005629244</t>
  </si>
  <si>
    <t xml:space="preserve">Оказание в осенний период 2023 года услуг по организации питания в лагере дневного пребывания </t>
  </si>
  <si>
    <t>233860309667486030100100240005629244</t>
  </si>
  <si>
    <t xml:space="preserve">Оказание в летний период 2023 года услуг по организации питания в лагере дневного пребывания </t>
  </si>
  <si>
    <t>233860309667486030100100250005629244</t>
  </si>
  <si>
    <t xml:space="preserve">Оказание в весенний период 2023 года услуг по организации питания в лагере дневного пребывания </t>
  </si>
  <si>
    <t>233860309667486030100100270002620244</t>
  </si>
  <si>
    <t>Поставка моноблоков</t>
  </si>
  <si>
    <t>243860309667486030100100310001722244</t>
  </si>
  <si>
    <t>243860309667486030100100320001722244</t>
  </si>
  <si>
    <t>243860309667486030100100340005629244</t>
  </si>
  <si>
    <t>243860309667486030100100350005629244</t>
  </si>
  <si>
    <t xml:space="preserve">Оказание в осенний период 2024 года услуг по организации питания в лагере дневного пребывания </t>
  </si>
  <si>
    <t>243860309667486030100100360005629244</t>
  </si>
  <si>
    <t xml:space="preserve">Оказание в летний период 2024 года услуг по организации питания в лагере дневного пребывания </t>
  </si>
  <si>
    <t>243860309667486030100100370002620244</t>
  </si>
  <si>
    <t>243860309667486030100100380005629244</t>
  </si>
  <si>
    <t xml:space="preserve">Оказание в весенний период 2024 года услуг по организации питания в лагере дневного пребывания </t>
  </si>
  <si>
    <t>223860301833086030100100050005629244</t>
  </si>
  <si>
    <t>223860301833086030100100040001712244</t>
  </si>
  <si>
    <t>Бумага печатная прочая</t>
  </si>
  <si>
    <t>223860301833086030100100060008690244</t>
  </si>
  <si>
    <t xml:space="preserve">Медицинский осмотр сотрудников </t>
  </si>
  <si>
    <t>223860301833086030100100130002620244</t>
  </si>
  <si>
    <t>Сканеры</t>
  </si>
  <si>
    <t>223860301833086030100100140002620244</t>
  </si>
  <si>
    <t>Ноутбуки</t>
  </si>
  <si>
    <t>223860301860586030100100090005629244</t>
  </si>
  <si>
    <t>223860301860586030100100190002620244</t>
  </si>
  <si>
    <t>Поставка ноутбуков</t>
  </si>
  <si>
    <t>223860301860586030100100180002620244</t>
  </si>
  <si>
    <t>233860301860586030100100100005629244</t>
  </si>
  <si>
    <t xml:space="preserve">
243860301860586030100100110005629244</t>
  </si>
  <si>
    <t>223860302137286030100100120004333244</t>
  </si>
  <si>
    <t xml:space="preserve">Выполнение работ по ремонту полов в кабинете хореографии </t>
  </si>
  <si>
    <t xml:space="preserve">223860302137286030100100060005629244 </t>
  </si>
  <si>
    <t xml:space="preserve">Оказание в летний период 2022 году услуг по организации питания детей в лагере дневного пребывания </t>
  </si>
  <si>
    <t xml:space="preserve">233860302137286030100100030005629244 </t>
  </si>
  <si>
    <t xml:space="preserve">Оказание в летний период 2023году услуг по организации питания детей в лагере дневного пребывания </t>
  </si>
  <si>
    <t>243860302137286030100100060005629244</t>
  </si>
  <si>
    <t xml:space="preserve">Оказание в летний период 2024 году услуг по организации питания детей в лагере дневного пребывания </t>
  </si>
  <si>
    <t xml:space="preserve">223860302137286030100100100005629244 </t>
  </si>
  <si>
    <t>Оказание в осенний период 2022 году услуг по организации питания детей в лагере дневного пребывания</t>
  </si>
  <si>
    <t xml:space="preserve">233860302137286030100100010005629244 </t>
  </si>
  <si>
    <t>Оказание в осенний период 2023 году услуг по организации питания детей в лагере дневного пребывания</t>
  </si>
  <si>
    <t>243860302137286030100100070005629244</t>
  </si>
  <si>
    <t>Оказание в осенний период 2024 году услуг по организации питания детей в лагере дневного пребывания</t>
  </si>
  <si>
    <t xml:space="preserve">223860302137286030100100130005629244 </t>
  </si>
  <si>
    <t xml:space="preserve">233860302137286030100100100005629244 </t>
  </si>
  <si>
    <t xml:space="preserve">Оказание услуг по организации в 2023 учебном году питания обучающихся </t>
  </si>
  <si>
    <t>243860302137286030100100120005629244</t>
  </si>
  <si>
    <t xml:space="preserve">Оказание услуг по организации в 2024 учебном году питания обучающихся </t>
  </si>
  <si>
    <t>233860302137286030100100050002620244</t>
  </si>
  <si>
    <t>Поставка интерактивной панели</t>
  </si>
  <si>
    <t>233860302137286030100100110002823244</t>
  </si>
  <si>
    <t>223860300808286030100100680005811244</t>
  </si>
  <si>
    <t>Учебники печатные общеобразовательного назначения</t>
  </si>
  <si>
    <t>223860300808286030100100700008690244</t>
  </si>
  <si>
    <t>Оказание услуг по проведению периодического медицинского  осмотра сотрудников в 2022 году</t>
  </si>
  <si>
    <t>223860300808286030100100710001712244</t>
  </si>
  <si>
    <t>Поставка бумаги для офисной техники 2022 году</t>
  </si>
  <si>
    <t>223860300808286030100100720002620244</t>
  </si>
  <si>
    <t>223860300808286030100100870005629244</t>
  </si>
  <si>
    <t>Оказание услуг по организации питания обучающихся в 2022 году</t>
  </si>
  <si>
    <t>223860300808286030100100890002620244</t>
  </si>
  <si>
    <t>223860300808286030100100880005629244</t>
  </si>
  <si>
    <t>Оказание услуг по организации питания обучающихся в 2023 году</t>
  </si>
  <si>
    <t>233860300808286030100100590005811244</t>
  </si>
  <si>
    <t xml:space="preserve">Поставка методической литературы </t>
  </si>
  <si>
    <t>233860300808286030100100600008690244</t>
  </si>
  <si>
    <t>Оказание услуг по проведению периодического медицинского  осмотра сотрудников</t>
  </si>
  <si>
    <t>233860300808286030100100780005629244</t>
  </si>
  <si>
    <t>Оказание услуг по организации питания обучающихся в 2024 году</t>
  </si>
  <si>
    <t>243860300808286030100100820005811244</t>
  </si>
  <si>
    <t>243860300808286030100100830008690244</t>
  </si>
  <si>
    <t>Оказание услуг по проведению периодического медицинского осмотра сотрудников в 2024 году</t>
  </si>
  <si>
    <t>243860300808286030100100840001712244</t>
  </si>
  <si>
    <t>Поставка бумаги для офисной техники в 2024 году</t>
  </si>
  <si>
    <t>243860300808286030100100850005629244</t>
  </si>
  <si>
    <t>243860300808286030100100860005629244</t>
  </si>
  <si>
    <t>Оказание услуг по организации питания обучающихся в 2025 году</t>
  </si>
  <si>
    <t>223860300990786030100100050005629244</t>
  </si>
  <si>
    <t>223860300990786030100100060008690244</t>
  </si>
  <si>
    <t>Оказание услуг по проведению периодического медицинского осмотра сотрудников</t>
  </si>
  <si>
    <t>223860300990786030100100070005629244</t>
  </si>
  <si>
    <t>Оказание услуг по организации питания детей в лагере дневного пребывания</t>
  </si>
  <si>
    <t>223860300990786030100100080005629244</t>
  </si>
  <si>
    <t>223860300990786030100100100003101244</t>
  </si>
  <si>
    <t>Поставка учебной мебели</t>
  </si>
  <si>
    <t>223860300990786030100100110001712244</t>
  </si>
  <si>
    <t>223860300990786030100100120001712244</t>
  </si>
  <si>
    <t>223860300990786030100100150002823244</t>
  </si>
  <si>
    <t>223860300990786030100100160005811244</t>
  </si>
  <si>
    <t>Поставка учебной литературы</t>
  </si>
  <si>
    <t>223860300990786030100100170005629244</t>
  </si>
  <si>
    <t>223860300990786030100100350005629244</t>
  </si>
  <si>
    <t>223860300990786030100100360005629244</t>
  </si>
  <si>
    <t>223860300990786030100100400004332244</t>
  </si>
  <si>
    <t>Замена оконных блоков в МБОУ "Средняя школа №7"</t>
  </si>
  <si>
    <t>223860300990786030100100410002620244</t>
  </si>
  <si>
    <t>223860300990786030100100420002620244</t>
  </si>
  <si>
    <t>233860300990786030100100290005629244</t>
  </si>
  <si>
    <t xml:space="preserve">
Оказание услуг по организации в 2023 учебном году питания обучающихся</t>
  </si>
  <si>
    <t>243860300990786030100100320005629244</t>
  </si>
  <si>
    <t>243860300990786030100100370005629244</t>
  </si>
  <si>
    <t>223860309233486030100100480000000244</t>
  </si>
  <si>
    <t>.223860301270986030100100400002620244</t>
  </si>
  <si>
    <t>.223860301270986030100100390002620244</t>
  </si>
  <si>
    <t>.223860301270986030100100420002041244</t>
  </si>
  <si>
    <t>Поставка дезинфицирующего средства "Део-хлор"</t>
  </si>
  <si>
    <t>.223860301270986030100100110001712244</t>
  </si>
  <si>
    <t>.223860301270986030100100070008690244</t>
  </si>
  <si>
    <t>Периодический медосмотр сотрудников</t>
  </si>
  <si>
    <t>.223860301270986030100100100005629244</t>
  </si>
  <si>
    <t>Организация питания детей в лагере дневного пребывания в летний период</t>
  </si>
  <si>
    <t>.223860301270986030100100410000000244</t>
  </si>
  <si>
    <t>Поставка и сборка ученической мебели</t>
  </si>
  <si>
    <t>.223860301270986030100100090005629244</t>
  </si>
  <si>
    <t>Организация питания детей в лагере дневного пребывания в осенний период</t>
  </si>
  <si>
    <t>.223860301270986030100100120005811244</t>
  </si>
  <si>
    <t>.233860301270986030100100280005629244</t>
  </si>
  <si>
    <t>Оказание услуг по организации питания в осеннем лагере дневного пребывания</t>
  </si>
  <si>
    <t>.233860301270986030100100230005629244</t>
  </si>
  <si>
    <t>Организация питания детей в 2023 учебном году</t>
  </si>
  <si>
    <t>.233860301270986030100100210005629244</t>
  </si>
  <si>
    <t>Оказание услуг по организации питания в весеннем лагере дневного пребывания</t>
  </si>
  <si>
    <t>.233860301270986030100100200005811244</t>
  </si>
  <si>
    <t>.233860301270986030100100160001712244</t>
  </si>
  <si>
    <t>.233860301270986030100100150005629244</t>
  </si>
  <si>
    <t>Оказание услуг по организации питания в летнем лагере дневного пребывания</t>
  </si>
  <si>
    <t>.233860301270986030100100130005811244</t>
  </si>
  <si>
    <t>.233860301270986030100100140008690244</t>
  </si>
  <si>
    <t>.243860301270986030100100270005629244</t>
  </si>
  <si>
    <t>.243860301270986030100100260005629244</t>
  </si>
  <si>
    <t>.243860301270986030100100250005629244</t>
  </si>
  <si>
    <t>.243860301270986030100100240005629244</t>
  </si>
  <si>
    <t>Организация питания детей в 2024 учебном году</t>
  </si>
  <si>
    <t>.243860301270986030100100220005629244</t>
  </si>
  <si>
    <t>223860308868086030100100890002620244</t>
  </si>
  <si>
    <t>223860308868086030100100320002620244</t>
  </si>
  <si>
    <t>223860308868086030100100900002823244</t>
  </si>
  <si>
    <t>223860308868086030100100370005629244</t>
  </si>
  <si>
    <t>Оказание в летний период 2022 года услуг по организации питания в лагере дневного пребывания</t>
  </si>
  <si>
    <t>223860308868086030100100230005629244</t>
  </si>
  <si>
    <t xml:space="preserve">Оказание в осенний период 2022 года услуг по организации питания детей в лагере дневного пребывания </t>
  </si>
  <si>
    <t>223860308868086030100100250008010244</t>
  </si>
  <si>
    <t xml:space="preserve">Оказание в 2022 году услуг по охране </t>
  </si>
  <si>
    <t>223860308868086030100100640008690244</t>
  </si>
  <si>
    <t>Оказание услуг по периодическому медицинскому осмотру сотрудников муниципального бюджетного общеобразовательного учреждения "СШ № 42"</t>
  </si>
  <si>
    <t>223860308868086030100100680005629244</t>
  </si>
  <si>
    <t>223860308868086030100100630005629244</t>
  </si>
  <si>
    <t>233860308868086030100100520004939244</t>
  </si>
  <si>
    <t xml:space="preserve">Оказание услуг по перевозке организованных групп детей по территории города Нижневартовска в 2023 году
</t>
  </si>
  <si>
    <t>233860308868086030100100540001723244</t>
  </si>
  <si>
    <t>Поставка рабочих тетрадей</t>
  </si>
  <si>
    <t>233860308868086030100100560002620244</t>
  </si>
  <si>
    <t>Поставка интерактивного оборудования</t>
  </si>
  <si>
    <t>233860308868086030100100600005629244</t>
  </si>
  <si>
    <t xml:space="preserve">Оказание в весенний период 2023 года услуг по организации питания детей в лагере дневного пребывания </t>
  </si>
  <si>
    <t>233860308868086030100100550005629244</t>
  </si>
  <si>
    <t>Оказание в летний период 2023 года услуг по организации питания в лагере дневного пребывания</t>
  </si>
  <si>
    <t>233860308868086030100100610005629244</t>
  </si>
  <si>
    <t xml:space="preserve">Оказание в осенний период 2023 года услуг по организации питания детей в лагере дневного пребывания </t>
  </si>
  <si>
    <t>233860308868086030100100620008010244</t>
  </si>
  <si>
    <t xml:space="preserve">Оказание в 2023 году услуг по охране </t>
  </si>
  <si>
    <t>233860308868086030100100840008690244</t>
  </si>
  <si>
    <t>233860308868086030100100690005629244</t>
  </si>
  <si>
    <t>233860308868086030100100800005629244</t>
  </si>
  <si>
    <t>243860308868086030100100700004939244</t>
  </si>
  <si>
    <t xml:space="preserve">Оказание услуг по перевозке организованных групп детей по территории города Нижневартовска в 2024 году
</t>
  </si>
  <si>
    <t>243860308868086030100100780001723244</t>
  </si>
  <si>
    <t>243860308868086030100100790002620244</t>
  </si>
  <si>
    <t>243860308868086030100100720005629244</t>
  </si>
  <si>
    <t xml:space="preserve">Оказание в весенний период 2024 года услуг по организации питания детей в лагере дневного пребывания </t>
  </si>
  <si>
    <t>243860308868086030100100710005629244</t>
  </si>
  <si>
    <t>243860308868086030100100730005629244</t>
  </si>
  <si>
    <t xml:space="preserve">Оказание в осенний период 2024 года услуг по организации питания детей в лагере дневного пребывания </t>
  </si>
  <si>
    <t>243860308868086030100100740008010244</t>
  </si>
  <si>
    <t xml:space="preserve">Оказание в 2024 году услуг по охране </t>
  </si>
  <si>
    <t>243860308868086030100100750005629244</t>
  </si>
  <si>
    <t>Сыр, масло</t>
  </si>
  <si>
    <t>МАДОУ ДС №38</t>
  </si>
  <si>
    <t>Яйцо</t>
  </si>
  <si>
    <t>овощи</t>
  </si>
  <si>
    <t>фрукты</t>
  </si>
  <si>
    <t>хлеб</t>
  </si>
  <si>
    <t>крупа  мука</t>
  </si>
  <si>
    <t>вода</t>
  </si>
  <si>
    <t>масло</t>
  </si>
  <si>
    <t>компьютеры</t>
  </si>
  <si>
    <t>мясо</t>
  </si>
  <si>
    <t>молоко</t>
  </si>
  <si>
    <t>соки</t>
  </si>
  <si>
    <t>ягода</t>
  </si>
  <si>
    <t>рыба с/м</t>
  </si>
  <si>
    <t>бумага</t>
  </si>
  <si>
    <t>223860301956786030100100200005629244</t>
  </si>
  <si>
    <t>Оказание в осенний период 2022г.Услуг по организации питания детей в лагерях дневного пребывания</t>
  </si>
  <si>
    <t>223860301956786030100100220005629244</t>
  </si>
  <si>
    <t>Оказание в летний период 2022г. Услуг по организации питания детей в лагерях дневного пребывания</t>
  </si>
  <si>
    <t>223860301956786030100100230005629244</t>
  </si>
  <si>
    <t>Оказание услуг по организации в 2022 учебном году питания обучающихся муниципальных бюджетных общеобразовательных учреждений</t>
  </si>
  <si>
    <t>233860301956786030100100240003101244</t>
  </si>
  <si>
    <t>Приобретение ученической мебели.</t>
  </si>
  <si>
    <t>233860301956786030100100280005629244</t>
  </si>
  <si>
    <t>Оказание услуг по организации в 2023 учебном году питания обучающихся муниципальных бюджетных общеобразовательных учреждений</t>
  </si>
  <si>
    <t>233860301956786030100100290005629244</t>
  </si>
  <si>
    <t>Оказание в летний период 2023г. Услуг по организации питания детей в лагерях дневного пребывания</t>
  </si>
  <si>
    <t>233860301956786030100100300005629244</t>
  </si>
  <si>
    <t>Оказание в весенний период 2023г.Услуг по организации питания детей в лагерях дневного пребывания</t>
  </si>
  <si>
    <t>243860301956786030100100330003511247</t>
  </si>
  <si>
    <t>Оказание в осенний период 2023г.Услуг по организации питания детей в лагерях дневного пребывания</t>
  </si>
  <si>
    <t>243860301956786030100100350003101244</t>
  </si>
  <si>
    <t>243860301956786030100100360005629244</t>
  </si>
  <si>
    <t>Оказание услуг по организации в 2022-2024 учебном году питания обучающихся муниципальных бюджетных общеобразовательных учреждений</t>
  </si>
  <si>
    <t>243860301956786030100100380005629244</t>
  </si>
  <si>
    <t>Оказание в летний период 2024г. Услуг по организации питания детей в лагерях дневного пребывания</t>
  </si>
  <si>
    <t>Оказание в весенний период 2024г.Услуг по организации питания детей в лагерях дневного пребывани</t>
  </si>
  <si>
    <t>243860301956786030100100390005629244</t>
  </si>
  <si>
    <t>Оказание в осенний период 2024г.Услуг по организации питания детей в лагерях дневного пребывания</t>
  </si>
  <si>
    <t>243860301956786030100100420001712244</t>
  </si>
  <si>
    <t>223860300506786030100100040005629244</t>
  </si>
  <si>
    <t>223860300506786030100100070001712244</t>
  </si>
  <si>
    <t>223860300506786030100100100002620244</t>
  </si>
  <si>
    <t>223860300506786030100100440002620244</t>
  </si>
  <si>
    <t>223860300506786030100100470000000244</t>
  </si>
  <si>
    <t xml:space="preserve">Поставка бумаги туалетной и полотенец бумажных </t>
  </si>
  <si>
    <t>223860300506786030100100450004332244</t>
  </si>
  <si>
    <t>Выполнение работ по замене оконных блоков на энергосберегающие</t>
  </si>
  <si>
    <t>223860300506786030100100110005629244</t>
  </si>
  <si>
    <t>223860300506786030100100080005629244</t>
  </si>
  <si>
    <t>223860300506786030100100430005629244</t>
  </si>
  <si>
    <t>233860300506786030100100260008690244</t>
  </si>
  <si>
    <t>Оказание услуг по проведению периодического медицинского осмотра</t>
  </si>
  <si>
    <t>233860300506786030100100180005629244</t>
  </si>
  <si>
    <t>233860300506786030100100210001712244</t>
  </si>
  <si>
    <t>233860300506786030100100250005629244</t>
  </si>
  <si>
    <t>233860300506786030100100220005629244</t>
  </si>
  <si>
    <t>223860300429686030100100050005629244</t>
  </si>
  <si>
    <t>223860300429686030100100110005629244</t>
  </si>
  <si>
    <t>233860300429686030100100120005629244</t>
  </si>
  <si>
    <t>Оказание услуг по организации в 2023 учебном году питания обучающихся в МБОУ "СШ №25"</t>
  </si>
  <si>
    <t>233860300429686030100100130008690244</t>
  </si>
  <si>
    <t>Оказание услуг по проведению периодического медицинского осмотра сотрудников в 2023 году</t>
  </si>
  <si>
    <t>233860300429686030100100180001712244</t>
  </si>
  <si>
    <t>233860300429686030100100170005629244</t>
  </si>
  <si>
    <t>223860300429686030100100080000000244</t>
  </si>
  <si>
    <t>Поставка, сборка и установка мебели в кабинет химии</t>
  </si>
  <si>
    <t>233860300429686030100100210000000244</t>
  </si>
  <si>
    <t>233860300429686030100100220002620244</t>
  </si>
  <si>
    <t>233860300429686030100100350005629244</t>
  </si>
  <si>
    <t>243860300429686030100100260005629244</t>
  </si>
  <si>
    <t>Оказание услуг по организации в 2024 учебном году питания обучающихся в МБОУ "СШ №25"</t>
  </si>
  <si>
    <t>243860300429686030100100270005629244</t>
  </si>
  <si>
    <t>Оказание в летний период 2024 года услуг по организации питания детей в лагере дневного пребывания</t>
  </si>
  <si>
    <t>243860300429686030100100280008690244</t>
  </si>
  <si>
    <t>243860300429686030100100290001712244</t>
  </si>
  <si>
    <t>243860300429686030100100300000000244</t>
  </si>
  <si>
    <t>Поставка компьютерного оборудования</t>
  </si>
  <si>
    <t>223860301835586030100100350002041244</t>
  </si>
  <si>
    <t>223860301835586030100100340002020244</t>
  </si>
  <si>
    <t>Поставка дезинфицирующих средств</t>
  </si>
  <si>
    <t>223860301835586030100100080005629244</t>
  </si>
  <si>
    <t>223860301835586030100100100005629244</t>
  </si>
  <si>
    <t>223860301835586030100100110008010244</t>
  </si>
  <si>
    <t>Оказание услуг по охране</t>
  </si>
  <si>
    <t>223860301835586030100100090005629244</t>
  </si>
  <si>
    <t>223860301835586030100100120002823244</t>
  </si>
  <si>
    <t>223860301835586030100100140005629244</t>
  </si>
  <si>
    <t>223860301835586030100100150008690244</t>
  </si>
  <si>
    <t>223860308193586030100100450015629244</t>
  </si>
  <si>
    <t>223860308193586030100100440011722244</t>
  </si>
  <si>
    <t>Поставка туалетной бумаги</t>
  </si>
  <si>
    <t>223860308193586030100100410014299243</t>
  </si>
  <si>
    <t>Обустройство футбольного поля с полосой препятствий</t>
  </si>
  <si>
    <t>223860308193586030100100100015629244</t>
  </si>
  <si>
    <t xml:space="preserve">Оказание услуг по организации в 2022 учебном году питания обучающихся МБОУ "Гимназия №1" </t>
  </si>
  <si>
    <t>233860308193586030100100150005629244</t>
  </si>
  <si>
    <t xml:space="preserve">Оказание услуг по организации в 2023 учебном году питания обучающихся МБОУ "Гимназия №1" </t>
  </si>
  <si>
    <t>233860308193586030100100350001712244</t>
  </si>
  <si>
    <t>243860308193586030100100330005629244</t>
  </si>
  <si>
    <t>243860308193586030100100360001712244</t>
  </si>
  <si>
    <t>2238 60300371186030100100100008690 244</t>
  </si>
  <si>
    <t xml:space="preserve">Оказание услуг по проведению периодического медицинского осмотра сотрудников муниципальных бюджетных общеобразовательных учреждений </t>
  </si>
  <si>
    <t>2238 60300371186030100100110001712 244</t>
  </si>
  <si>
    <t>2238 60300371186030100100090005811 244</t>
  </si>
  <si>
    <t>Поставка учебных пособий</t>
  </si>
  <si>
    <t>2238 60300371186030100100140005629 244</t>
  </si>
  <si>
    <t>2238 60300371186030100100740002620 244</t>
  </si>
  <si>
    <t>2238 60300371186030100100750002620 244</t>
  </si>
  <si>
    <t xml:space="preserve">Поставка сканеров </t>
  </si>
  <si>
    <t>2238 60300371186030100100130000000 244</t>
  </si>
  <si>
    <t xml:space="preserve">Поставка, монтаж и настройка компьютерного и периферийного оборудования </t>
  </si>
  <si>
    <t>2238 60300371186030100100080002823 244</t>
  </si>
  <si>
    <t xml:space="preserve">Поставка расходных материалов к копировально-множительной технике </t>
  </si>
  <si>
    <t>2238 60300371186030100100050008010 244</t>
  </si>
  <si>
    <t>2238 60300371186030100100160005629 244</t>
  </si>
  <si>
    <t>2238 60300371186030100100120000000 244</t>
  </si>
  <si>
    <t>2238 60300371186030100100060001722 244</t>
  </si>
  <si>
    <t xml:space="preserve">Поставка бумажных полотенец </t>
  </si>
  <si>
    <t>2338 60300371186030100100100008690 244</t>
  </si>
  <si>
    <t>2338 60300371186030100100110001712 244</t>
  </si>
  <si>
    <t>2338 60300371186030100100090005811 244</t>
  </si>
  <si>
    <t>2338 60300371186030100100140005629 244</t>
  </si>
  <si>
    <t>2338 60300371186030100100130000000 244</t>
  </si>
  <si>
    <t>2338 60300371186030100100080002823 244</t>
  </si>
  <si>
    <t>2338 60300371186030100100050008010 244</t>
  </si>
  <si>
    <t>2338 60300371186030100100160005629 244</t>
  </si>
  <si>
    <t>2338 60300371186030100100120000000 244</t>
  </si>
  <si>
    <t>2338 60300371186030100100060001722 244</t>
  </si>
  <si>
    <t>24386 0300371186030100100100008690 244</t>
  </si>
  <si>
    <t>2438 60300371186030100100110001712 244</t>
  </si>
  <si>
    <t>2438 60300371186030100100090005811 244</t>
  </si>
  <si>
    <t>2438 60300371186030100100140005629 244</t>
  </si>
  <si>
    <t>2438 60300371186030100100130000000 244</t>
  </si>
  <si>
    <t>2438 60300371186030100100080002823 244</t>
  </si>
  <si>
    <t>2438 60300371186030100100050008010 244</t>
  </si>
  <si>
    <t>2438 60300371186030100100160005629 244</t>
  </si>
  <si>
    <t>2438 60300371186030100100120000000 244</t>
  </si>
  <si>
    <t>2438 60300371186030100100060001722 244</t>
  </si>
  <si>
    <t>МАДОУ ДС №5 "Мечта"</t>
  </si>
  <si>
    <t>Закупка продуктов питания -овощи переработанные и плоды</t>
  </si>
  <si>
    <t>Закупка продуктов питания- мясо (говядина, мясо кур)</t>
  </si>
  <si>
    <t>223860308211086030100100010001712244</t>
  </si>
  <si>
    <t>223860308211086030100100030005629244</t>
  </si>
  <si>
    <t>223860308211086030100100050005629244</t>
  </si>
  <si>
    <t>Конкурс в электронной форме</t>
  </si>
  <si>
    <t>223860308211086030100100060002620244</t>
  </si>
  <si>
    <t>223860308211086030100100070005629244</t>
  </si>
  <si>
    <t>223860308211086030100100080008010244</t>
  </si>
  <si>
    <t>Оказание услуг по охране в 2023г.</t>
  </si>
  <si>
    <t>223860308211086030100100090008690244</t>
  </si>
  <si>
    <t>Оказание услуг по периодическому медицинскому осмотру сотрудников в 2023г.</t>
  </si>
  <si>
    <t>223860308211086030100100170002620244</t>
  </si>
  <si>
    <t>233860308211086030100100010001712244</t>
  </si>
  <si>
    <t>233860308211086030100100020000000244</t>
  </si>
  <si>
    <t>Поставка мебели</t>
  </si>
  <si>
    <t>233860308211086030100100030005629244</t>
  </si>
  <si>
    <t>233860308211086030100100040002823244</t>
  </si>
  <si>
    <t>233860308211086030100100050005629244</t>
  </si>
  <si>
    <t>233860308211086030100100060002620244</t>
  </si>
  <si>
    <t>233860308211086030100100070005629244</t>
  </si>
  <si>
    <t>233860308211086030100100080008010244</t>
  </si>
  <si>
    <t>Оказание услуг по охране в 2024г.</t>
  </si>
  <si>
    <t>233860308211086030100100090008690244</t>
  </si>
  <si>
    <t>Оказание услуг по периодическому медицинскому осмотру сотрудников в 2024г.</t>
  </si>
  <si>
    <t>243860308211086030100100010001712244</t>
  </si>
  <si>
    <t>243860308211086030100100020000000244</t>
  </si>
  <si>
    <t>243860308211086030100100030005629244</t>
  </si>
  <si>
    <t>243860308211086030100100040002823244</t>
  </si>
  <si>
    <t>243860308211086030100100050005629244</t>
  </si>
  <si>
    <t>243860308211086030100100060002620244</t>
  </si>
  <si>
    <t xml:space="preserve">на поставку бумаги для офисной техники </t>
  </si>
  <si>
    <t xml:space="preserve">поставка сканеров для подготовки и  проведения единого государственного экзамена для муниципального бюджетного общеобразовательного учреждения </t>
  </si>
  <si>
    <t xml:space="preserve">поставка ноутбуков для подготовки и  проведения единого государственного экзамена для муниципального бюджетного общеобразовательного учреждения </t>
  </si>
  <si>
    <t xml:space="preserve">Оказание в летний период 2021 года услуг по организации питания  детей в лагере дневного пребывания </t>
  </si>
  <si>
    <t xml:space="preserve">Оказание услуг по организации в 2022 учебном году питания обучающихся   муниципального бюджетного общеобразовательного учреждения «Средняя школа №2- многопрофильная им. Е.И. Куропаткина» </t>
  </si>
  <si>
    <t>оказание в 2022 учебном году услуг по охране</t>
  </si>
  <si>
    <t xml:space="preserve">на поставку расходных материалов для копировально-множительной техники </t>
  </si>
  <si>
    <t>Работы по укладке резиновой плитки (на спортплощадке по Энтузиастов, 85)</t>
  </si>
  <si>
    <t>2210558753</t>
  </si>
  <si>
    <t>МАУ г. Нижневартовска "ДСС"</t>
  </si>
  <si>
    <t>Работы по укладке резиновой плитки (на спортплощадке по Героев Самотлора, 22)</t>
  </si>
  <si>
    <t>2210558754</t>
  </si>
  <si>
    <t>Монтаж бетонного основания для тренажерного комплекса под теневым навесом (на спортплощадке по Героев Самотлора, 22)</t>
  </si>
  <si>
    <t>2210558755</t>
  </si>
  <si>
    <t>Монтаж дорожки для катания на самокатах (на спортплощадке по Героев Самотлора, 22)</t>
  </si>
  <si>
    <t>2210558756</t>
  </si>
  <si>
    <t>Работы по установке гимнастических комплексов (на спортплощадке по Энтузиастов, 85)</t>
  </si>
  <si>
    <t>2210558757</t>
  </si>
  <si>
    <t>Работы по установке гимнастических комплексов (на спортплощадке по Героев Самотлора, 22)</t>
  </si>
  <si>
    <t>2210558758</t>
  </si>
  <si>
    <t>Монтаж тренажерного комплекса под теневым навесом (на спортплощадке по Героев Самотлора, 22)</t>
  </si>
  <si>
    <t>2210558759</t>
  </si>
  <si>
    <t>Обеспечение безопасности участников официальных физкультурных мероприятий и спортивных мероприятий (услуги частных охранных предприятий)</t>
  </si>
  <si>
    <t>2210558760</t>
  </si>
  <si>
    <t>Приобретение программного средства антивирусной защиты для нужд МАУДО г.Нижневартовска "Детская школа искусств №1"</t>
  </si>
  <si>
    <t>2210559817</t>
  </si>
  <si>
    <t>Выполнение работ по обеспечению доступности объектов и услуг для инвалидов и других маломобильных групп населения</t>
  </si>
  <si>
    <t>2210559818</t>
  </si>
  <si>
    <t>2210559819</t>
  </si>
  <si>
    <t xml:space="preserve">Оказание услуг по круглосуточной физической охране здания и прилегающей к нему территории </t>
  </si>
  <si>
    <t>2210567280</t>
  </si>
  <si>
    <t>Поставка горюче-смазочных материалов  (ГСМ)  по топливным картам</t>
  </si>
  <si>
    <t xml:space="preserve">Оказание услуг по проведению предварительных и периодических медосмотров работников учреждения </t>
  </si>
  <si>
    <t xml:space="preserve">Оказание услуг по проведению психиатрического освидетельствования работников учреждения </t>
  </si>
  <si>
    <t xml:space="preserve">Оказание услуг по организации питания детей в лагерях дневного пребывания на базе МАУДО г. Нижневартовска "ДШИ №2" (весенний период) </t>
  </si>
  <si>
    <t>Поставка бумаги и картона</t>
  </si>
  <si>
    <t>Оказание услуг по организации питания детей в лагерях дневного пребывания на базе МАУДО г. Нижневартовска "ДШИ №2" (летний период)</t>
  </si>
  <si>
    <t xml:space="preserve">Оказание услуг по организации питания детей в лагерях дневного пребывания на базе МАУДО г. Нижневартовска "ДШИ №2" (осенний период) </t>
  </si>
  <si>
    <t>На оказание услуг по охране и прилегающему к нему территории</t>
  </si>
  <si>
    <t>2210557280</t>
  </si>
  <si>
    <t>Услуги по проведению предварительных и периодических медицинских осмотров сотрудников</t>
  </si>
  <si>
    <t>Поставка музыкальных инструментов</t>
  </si>
  <si>
    <t>Поставка литературы(сольфеджио 1,2,3 классы)</t>
  </si>
  <si>
    <t>Оказание услуг по организации питания в лагере с дневным пребыванием детей на базе МАУДО г. Нижневартовска «ДШИ № 3»</t>
  </si>
  <si>
    <t>Поставка лестничного(гусеничного) подъемника для инвалидов.</t>
  </si>
  <si>
    <t>Оказание услуг по проведению предрейсовых и послерейсовых медицинских осмотров водителей автотранспортных средств</t>
  </si>
  <si>
    <t>Замена задвижек в тепловом пункте</t>
  </si>
  <si>
    <t>Проживание и питание в гостинице участников жюри Открытого городского конкурса юных исполнителей «Первые шаги"</t>
  </si>
  <si>
    <t>Поставка полиграфической продукции</t>
  </si>
  <si>
    <t>Медицинское сопровождение детского лагеря с дневным пребыванием детей на базе МАУДО г. Нижневартовска «ДШИ № 3"</t>
  </si>
  <si>
    <t>Оказание услуг по организации питания в лагере с дневным пребыванием детей на базе МАУДО г. Нижневартовска «ДШИ № 3» весна 2022 года</t>
  </si>
  <si>
    <t>2210542563</t>
  </si>
  <si>
    <t>МАУДО г. Нижневартовска «ДМШ им. Ю.Д. Кузнецова»</t>
  </si>
  <si>
    <t>Техническое обслуживание оргтехники и заправка картриджей</t>
  </si>
  <si>
    <t>2210542564</t>
  </si>
  <si>
    <t>Поставка питьевой воды и санитарная обработка (очистке) кулера напольного</t>
  </si>
  <si>
    <t>2210542565</t>
  </si>
  <si>
    <t xml:space="preserve">Услуги Удостоверяющего центра по выдаче Сертификатов и передача простой (неисключительной) лицензии на программы для ЭВМ </t>
  </si>
  <si>
    <t>2210542566</t>
  </si>
  <si>
    <t>Изготовление индивидуальных планов и журналов посещаемости и успеваемости учащихся</t>
  </si>
  <si>
    <t>2210542567</t>
  </si>
  <si>
    <t>Физическая охрана здания МАУДО г. Нижневартовска «ДМШ им. Ю.Д. Кузнецова» и прилегающей к нему территории</t>
  </si>
  <si>
    <t>2210542568</t>
  </si>
  <si>
    <t>Проведение биотехнических работ (дезинсекции, дератизации)</t>
  </si>
  <si>
    <t>2210542569</t>
  </si>
  <si>
    <t>Заправка автотранспортных средств через АЗС горюче- смазочными материалами по топливной карте</t>
  </si>
  <si>
    <t>2210542570</t>
  </si>
  <si>
    <t>Охрана объекта посредством кнопки тревожной сигнализации</t>
  </si>
  <si>
    <t>2210542571</t>
  </si>
  <si>
    <t>Техническое обслуживание и текущий ремонт инженерных систем (отопления, водоснабжения, канализация)</t>
  </si>
  <si>
    <t>2210542572</t>
  </si>
  <si>
    <t>Продление неисключительного права пользования базой данных - ЭС "Госфинансы". Для бюджетных, казенных и автономных учреждений</t>
  </si>
  <si>
    <t>2210542573</t>
  </si>
  <si>
    <t>Поставка канцелярских и хозяйственных товаров</t>
  </si>
  <si>
    <t>2210542574</t>
  </si>
  <si>
    <t>Приобретение первичных средств пожаротушения и пожарного оборудования</t>
  </si>
  <si>
    <t>2210542575</t>
  </si>
  <si>
    <t>Выполнение работ по текущему ремонту системы отопления с установкой термостатических регулирующих вентилей для отопительных приборов с заменой радиаторов отопления</t>
  </si>
  <si>
    <t>2210542576</t>
  </si>
  <si>
    <t>Поставка товара (стулья)</t>
  </si>
  <si>
    <t>2210542577</t>
  </si>
  <si>
    <t>Поставка товара (персональный компьютер)</t>
  </si>
  <si>
    <t>2210542578</t>
  </si>
  <si>
    <t>Поставка товара</t>
  </si>
  <si>
    <t>2210542579</t>
  </si>
  <si>
    <t>Оказание услуг по охране объекта</t>
  </si>
  <si>
    <t>2210565720</t>
  </si>
  <si>
    <t>МАУ города Нижневартовска "Городской драматический театр"</t>
  </si>
  <si>
    <t>2210565721</t>
  </si>
  <si>
    <t>Оказание услуг по очистке кровли от снега и наледи</t>
  </si>
  <si>
    <t>2210565722</t>
  </si>
  <si>
    <t>Оказание услуг по организации питания детей в лагере с дневным пребыванием</t>
  </si>
  <si>
    <t>2210564425</t>
  </si>
  <si>
    <t>МАУ г. Нижневартовска "СШОР"</t>
  </si>
  <si>
    <t>Оказание услуг по механизированной уборке и вывозу снега на объектах муниципального автономного учреждения города Нижневартовска «Спортивная школа олимпийского резерва»</t>
  </si>
  <si>
    <t>2210564426</t>
  </si>
  <si>
    <t>Оказание услуг по очистке от снега и наледи кровель на объектах муниципального автономного учреждения города Нижневартовска «Спортивная школа олимпийского резерва</t>
  </si>
  <si>
    <t>2210564427</t>
  </si>
  <si>
    <t>Оказание услуг по охране объектов (кнопка тревожной сигнализации (КТС), с выводом на пульт централизованного наблюдения (ПЦН)).</t>
  </si>
  <si>
    <t>2210564428</t>
  </si>
  <si>
    <t>Поставка офисной бумаги для нужд муниципального автономного учреждения города Нижневартовска «Спортивная школа олимпийского резерва»</t>
  </si>
  <si>
    <t>2210564429</t>
  </si>
  <si>
    <t>Оказание услуг по дезинсекции и дератизации помещений муниципального автономного учреждения города Нижневартовска «Спортивная школа олимпийского резерва»</t>
  </si>
  <si>
    <t>2210564430</t>
  </si>
  <si>
    <t>Поставка дезинфицирующих средств для нужд муниципального автономного учреждения города Нижневартовска «Спортивная школа олимпийского резерва»</t>
  </si>
  <si>
    <t>2210564431</t>
  </si>
  <si>
    <t>Оказание услуг по мойке автотранспортных средств</t>
  </si>
  <si>
    <t>2210564432</t>
  </si>
  <si>
    <t>Оказание услуг по очистке воздуховодов, вентиляционных решёток системы вентиляции и вентиляционных установок на объектах МАУ г.Нижневартовска «СШОР»</t>
  </si>
  <si>
    <t>2210564433</t>
  </si>
  <si>
    <t>Поставка флагов для нужд муниципального автономного учреждения города Нижневартовска «Спортивная школа олимпийского резерва»</t>
  </si>
  <si>
    <t>2210564434</t>
  </si>
  <si>
    <t>Поставка товаров для биатлона</t>
  </si>
  <si>
    <t>2210564435</t>
  </si>
  <si>
    <t>Оказание услуг по ремонту оргтехники</t>
  </si>
  <si>
    <t>МАУ г. Нижневартовска "СШ"</t>
  </si>
  <si>
    <t xml:space="preserve">Закупка фильтров для очистки воды для нужд МАУ г. Нижневартовска "СШ" </t>
  </si>
  <si>
    <t xml:space="preserve">Поставка спортивной экипировки </t>
  </si>
  <si>
    <t xml:space="preserve">Поставка спортивного оборудования по виду спорта спортивная акробатика </t>
  </si>
  <si>
    <t xml:space="preserve">Изготовление и поставка спортивной экипировки по виду спорта спортивная аэробика </t>
  </si>
  <si>
    <t>Поставка спортивного инвентаря по виду спорта танцевальный спор</t>
  </si>
  <si>
    <t>Поставка канцелярских принадлежностей</t>
  </si>
  <si>
    <t>2210558747</t>
  </si>
  <si>
    <t>Поставка краски</t>
  </si>
  <si>
    <t>2210558748</t>
  </si>
  <si>
    <t>Выполнение работ по установке и наладке автоматики погодного регулирования индивидуального теплового пункта в помещениях СОЦ МАУ г.Нижневартовска «ДСС» по адресу: г. Нижневартовск, ул. Пермская, 23а</t>
  </si>
  <si>
    <t>2210558749</t>
  </si>
  <si>
    <t>На выполнение работ по установке и наладке автоматики погодного регулирования индивидуального теплового пункта в помещениях  гаражных боксов МАУ г.Нижневартовска «ДСС» по адресу: г. Нижневартовск, ул. 60 лет Октября,14а</t>
  </si>
  <si>
    <t>2210558750</t>
  </si>
  <si>
    <t>Монтаж бетонного основания и металлоконструкций многофункциональной спортивной площадки</t>
  </si>
  <si>
    <t>2210558751</t>
  </si>
  <si>
    <t>Работы по установке системы освещения многовункциональной спортивной площадки</t>
  </si>
  <si>
    <t>2210558752</t>
  </si>
  <si>
    <t>223860323172586030100100030008129244</t>
  </si>
  <si>
    <t>Оказание услуг по организации и проведению дезинсекции (акарицидной обработки) на территориях муниципальных учреждений, подведомственных департаменту по социальной политике администрации города Нижневартовска</t>
  </si>
  <si>
    <t>223860323172586030100100040007112323</t>
  </si>
  <si>
    <t>Разработка проектно-сметной документации на приспособление жилых помещений и (или) общего имущества в многоквартирных домах, в которых проживают инвалиды, с учетом потребностей инвалидов</t>
  </si>
  <si>
    <t>223860323172586030100100050004399323</t>
  </si>
  <si>
    <t>Выполнение работ по приспособлению жилых помещений и (или) общего имущества в многоквартирных домах, в которых проживают инвалиды, с учетом потребностей инвалидов</t>
  </si>
  <si>
    <t>223860323172586030100100100007112323</t>
  </si>
  <si>
    <t>муниципальное бюджетное учреждение "Дворец культуры "Октябрь"</t>
  </si>
  <si>
    <t>223860307934086030100100120004321244</t>
  </si>
  <si>
    <t>монтаж охранной сигнализации муниципального бюджетного учреждения "Дворец культуры "Октябрь"</t>
  </si>
  <si>
    <t xml:space="preserve">Запрос котировок в электронной форме </t>
  </si>
  <si>
    <t>Муниципальное бюджетное учреждение "Дворец искусств"</t>
  </si>
  <si>
    <t>223860309400386030100100200002630244</t>
  </si>
  <si>
    <t>Переносная мобильная индукционная петля</t>
  </si>
  <si>
    <t>223860309400386030100100370002740244</t>
  </si>
  <si>
    <t>Светодиодные светильники</t>
  </si>
  <si>
    <t>Муниципальное бюджетное учреждение "Нижневартовский краеведческий музей имени Тимофея Дмитриевича Шуваева"</t>
  </si>
  <si>
    <t xml:space="preserve">Выполнение работ по монтажу модульных установок автоматического пожаротушения тонкораспылённой водой в фондохранилищах </t>
  </si>
  <si>
    <t>Муниципальное бюджетное учреждение "Библиотечно-информационная система"</t>
  </si>
  <si>
    <t>223860302964686030100100100000000244</t>
  </si>
  <si>
    <t>Поставка книжной продукции</t>
  </si>
  <si>
    <t>223860302964686030100100080000000244</t>
  </si>
  <si>
    <t>223860302964686030100100460000000244</t>
  </si>
  <si>
    <t>223860302964686030100100470000000244</t>
  </si>
  <si>
    <t>223860302964686030100100480004339244</t>
  </si>
  <si>
    <t>Выполнение работ по текущему ремонту помещений 2,3 этажа, лестничных маршей городской библиотеки №5 по адресу: г. Нижневартовск, ул. Интернациональная, 35а</t>
  </si>
  <si>
    <t>223860302964686030100100490004321244</t>
  </si>
  <si>
    <t>Выполнение работ по монтажу электрооборудования в городской библиотеки №5 по адресу: г. Нижневартовск, ул. Интернациональная, 35а</t>
  </si>
  <si>
    <t>223860302964686030100100500004321244</t>
  </si>
  <si>
    <t>Выполнение работ по демонтажу и монтажу охранно-пожарной сигнализации городской библиотеки №5 по адресу: г. Нижневартовск, ул. Интернациональная, 35а</t>
  </si>
  <si>
    <t>муниципальное бюджетное учреждение "Центр национальных культур"</t>
  </si>
  <si>
    <t>223860309453286030100100210004329244</t>
  </si>
  <si>
    <t xml:space="preserve">Выполнение работ по огнезащитной обработке деревянных конструкций чердачных помещений учреждения, "одежды сцены" </t>
  </si>
  <si>
    <t>223860309453286030100100020002630244</t>
  </si>
  <si>
    <t xml:space="preserve">Поставка оборудования и материалов, обеспечивающих условия доступности для инвалидов и других маломобильных групп населения </t>
  </si>
  <si>
    <t>213860309453286030100100300001920244</t>
  </si>
  <si>
    <t xml:space="preserve">Поставка в 2022 году горюче-смазочных материалов для муниципального бюджетного учреждения "Центр национальных культур" </t>
  </si>
  <si>
    <t>213860309453286030100100190008010244</t>
  </si>
  <si>
    <t xml:space="preserve">Оказание в 2022 году услуг по физической охране здания </t>
  </si>
  <si>
    <t>223860309453286030100100200001712244</t>
  </si>
  <si>
    <t xml:space="preserve">Поставка бумаги для офисной техники для муниципального бюджетного учреждения "Центр национальных культур" </t>
  </si>
  <si>
    <t>233860323172586030100100040008129244</t>
  </si>
  <si>
    <t>223860307934086030100100060008010244</t>
  </si>
  <si>
    <t>Оказание в 2023 году услуг по физической охране здания муниципального бюджетного учреждения "Дворец культуры "Октябрь" и прилегающей к нему территории</t>
  </si>
  <si>
    <t>223860307934086030100100050000000244</t>
  </si>
  <si>
    <t>Поставка в 2023 году горюче-смазочных материалов для муниципального бюджетного учреждения "Дворец культуры "Октябрь"</t>
  </si>
  <si>
    <t>223860307934086030100100080001107244</t>
  </si>
  <si>
    <t xml:space="preserve">Поставка в 2023 году питьевой бутилированной воды для муниципального бюджетного учреждения "Дворец культуры "Октябрь" </t>
  </si>
  <si>
    <t>223860309400386030100100150008129244</t>
  </si>
  <si>
    <t>Уборка и вывоз снега с территории</t>
  </si>
  <si>
    <t>223860309400386030100100160008010244</t>
  </si>
  <si>
    <t>Услуги охраны</t>
  </si>
  <si>
    <t>223860309400386030100100380000000244</t>
  </si>
  <si>
    <t>Горюче-смазочные материалы</t>
  </si>
  <si>
    <t>233860309400386030100100270002822244</t>
  </si>
  <si>
    <t>Подъемники для инвалидов</t>
  </si>
  <si>
    <t>233860303675686030100100110004321244</t>
  </si>
  <si>
    <t>233860303675686030100100100004332244</t>
  </si>
  <si>
    <t xml:space="preserve">Демонтаж и монтаж энергосберегающих оконных блоков </t>
  </si>
  <si>
    <t>223860302964686030100100110008010244</t>
  </si>
  <si>
    <t>Оказание в 2023 году услуг по физической охране здания Центральной городской библиотеки им М.К. Анисимковой и прилегающей к нему территории</t>
  </si>
  <si>
    <t>223860302964686030100100120008010244</t>
  </si>
  <si>
    <t>Оказание в 2023 году услуг по охране МБУ "БИС" посредством технических средств охраны</t>
  </si>
  <si>
    <t>223860302964686030100100130008121244</t>
  </si>
  <si>
    <t>Оказание в 2023 году услуг по уборке помещений библиотек и прилегающей к ним территории</t>
  </si>
  <si>
    <t>223860302964686030100100180005814244</t>
  </si>
  <si>
    <t>Оказание в 2023 году услуг по подписке и доставке периодических печатных изданий</t>
  </si>
  <si>
    <t>233860302964686030100100260000000244</t>
  </si>
  <si>
    <t>233860302964686030100100270000000244</t>
  </si>
  <si>
    <t>233860309453286030100100050002630244</t>
  </si>
  <si>
    <t xml:space="preserve">Оборудование для беспрепятственного доступа инвалидов и других маломобильных групп населения к объектам и услугам учреждений посредством проведения комплекса мероприятий на 2023 год </t>
  </si>
  <si>
    <t>223860309453286030100100160008010244</t>
  </si>
  <si>
    <t xml:space="preserve">Оказание в 2023 году услуг по физической охране здания </t>
  </si>
  <si>
    <t>243860323172586030100100010008129244</t>
  </si>
  <si>
    <t>233860307934086030100100150008010244</t>
  </si>
  <si>
    <t>Оказание в 2024 году услуг по физической охране здания муниципального бюджетного учреждения "Дворец культуры "Октябрь" и прилегающей к нему территории</t>
  </si>
  <si>
    <t>233860307934086030100100140000000244</t>
  </si>
  <si>
    <t>233860307934086030100100130001107244</t>
  </si>
  <si>
    <t>233860309400386030100100310008129244</t>
  </si>
  <si>
    <t>233860309400386030100100320008010244</t>
  </si>
  <si>
    <t>233860309400386030100100390000000244</t>
  </si>
  <si>
    <t>243860309400386030100100340004329244</t>
  </si>
  <si>
    <t>Поставка и монтаж ограждений на лестничных маршей</t>
  </si>
  <si>
    <t>233860302964686030100100280008010244</t>
  </si>
  <si>
    <t>Оказание в 2024 году услуг по физической охране здания Центральной городской библиотеки им М.К. Анисимковой и прилегающей к нему территории</t>
  </si>
  <si>
    <t>233860302964686030100100290008010244</t>
  </si>
  <si>
    <t>Оказание в 2024 году услуг по охране МБУ "БИС" посредством технических средств охраны</t>
  </si>
  <si>
    <t>233860302964686030100100300008121244</t>
  </si>
  <si>
    <t>Оказание в 2024 году услуг по уборке помещений библиотек и прилегающей к ним территории</t>
  </si>
  <si>
    <t>233860302964686030100100310005814244</t>
  </si>
  <si>
    <t>Оказание в 2024 году услуг по подписке и доставке периодических печатных изданий</t>
  </si>
  <si>
    <t>243860302964686030100100410000000244</t>
  </si>
  <si>
    <t>243860302964686030100100420000000244</t>
  </si>
  <si>
    <t>243860309453286030100100060002630244</t>
  </si>
  <si>
    <t xml:space="preserve">Оборудование для беспрепятственного доступа инвалидов и других маломобильных групп населения к объектам и услугам учреждений посредством проведения комплекса мероприятий </t>
  </si>
  <si>
    <t>233860309453286030100100170008010244</t>
  </si>
  <si>
    <t xml:space="preserve">Оказание в 2024 году услуг по физической охране здания </t>
  </si>
  <si>
    <t>223860316921086030100100030005819244</t>
  </si>
  <si>
    <t>Оказание услуг по изготовлению и поставке полиграфической продукции</t>
  </si>
  <si>
    <t>223860316921086030100100130002823244</t>
  </si>
  <si>
    <t>Поставка расходных материалов для копировально-множительной офисной техники</t>
  </si>
  <si>
    <t>223860316921086030100100140007120244</t>
  </si>
  <si>
    <t>Оказание услуг по проведению технической экспертизы для обоснования утилизации оборудования, вывозу и утилизации оборудования</t>
  </si>
  <si>
    <t>223860316921086030100100150007120244</t>
  </si>
  <si>
    <t>Оказание услуг по проведению годового технического осмотра автотранспортных средств</t>
  </si>
  <si>
    <t>223860316921086030100100170001712244</t>
  </si>
  <si>
    <t>223860316921086030100100180002823244</t>
  </si>
  <si>
    <t>Поставка оригинальных расходных материалов для печатающей и копировально-множительной офисной техники</t>
  </si>
  <si>
    <t>223860316921086030100100380001392244</t>
  </si>
  <si>
    <t>Поставка жалюзи</t>
  </si>
  <si>
    <t>2238603169210860301001002190004932244</t>
  </si>
  <si>
    <t>Оказание транспортных услуг для муниципальных нужд</t>
  </si>
  <si>
    <t>2238603169210860301001002390005819244</t>
  </si>
  <si>
    <t>223860316921086030100100160009512244</t>
  </si>
  <si>
    <t>Оказание услуг по техническому обслуживанию и ремонту светодиодного экрана</t>
  </si>
  <si>
    <t>223860316921086030100100270002229244</t>
  </si>
  <si>
    <t>Поставка рамок</t>
  </si>
  <si>
    <t>223860316921086030100100280000000244</t>
  </si>
  <si>
    <t>Поставка сувенирной продукции</t>
  </si>
  <si>
    <t>223860316921086030100100310000000244</t>
  </si>
  <si>
    <t>223860316921086030100100330000000244</t>
  </si>
  <si>
    <t>223860316921086030100100360000000244</t>
  </si>
  <si>
    <t>223860316921086030100100340000000244</t>
  </si>
  <si>
    <t>223860316921086030100100440000000244</t>
  </si>
  <si>
    <t>2238603169210860301001003740005819244</t>
  </si>
  <si>
    <t>Поставка блокнотов и буклетов</t>
  </si>
  <si>
    <t>223860316921086030100100410001721244</t>
  </si>
  <si>
    <t>Поставка бумажных пакетов с символикой</t>
  </si>
  <si>
    <t>223860316921086030100100420001629244</t>
  </si>
  <si>
    <t>Поставка подарочных коробок с символикой</t>
  </si>
  <si>
    <t>223860316921086030100100500001723244</t>
  </si>
  <si>
    <t>Оказание услуг по изготовлению и поставке печатной продукции</t>
  </si>
  <si>
    <t>223860316921086030100100550003101244</t>
  </si>
  <si>
    <t>Поставка кресел</t>
  </si>
  <si>
    <t>223860316921086030100100560002341244</t>
  </si>
  <si>
    <t>Поставка чайных сервизов</t>
  </si>
  <si>
    <t>Поставка продуктов питания (Хлебобулочные изделия)</t>
  </si>
  <si>
    <t xml:space="preserve">Поставка продуктов питания-мясо (включая птицу) и пищевых субпродуктов                            </t>
  </si>
  <si>
    <t>Муниципальное казенное учреждение "Управление капитального строительства города Нижневартовска"</t>
  </si>
  <si>
    <t xml:space="preserve">Выполнение проектно-изыскательских работ и выполнение работ по строительству объекта «Спортивный комплекс «Центр боевых искусств» </t>
  </si>
  <si>
    <t xml:space="preserve">Выполнение работ по объекту «Реконструкция спортивного сооружения Ролледром» </t>
  </si>
  <si>
    <t>Выполнение работ по разработке технических решений по очистке поверхностных сточных вод, отводимых в сети ливневой канализации на автомобильных доргах г. Нижневартовска</t>
  </si>
  <si>
    <t>223860316573786030100100120000000414</t>
  </si>
  <si>
    <t>223860316573786030100100090004299414</t>
  </si>
  <si>
    <t>223860316573786030100100160007490244</t>
  </si>
  <si>
    <t>223860301170586030100100040001712244</t>
  </si>
  <si>
    <t>223860301170586030100100050002823244</t>
  </si>
  <si>
    <t>223860301170586030100100060008690244</t>
  </si>
  <si>
    <t>223860301170586030100100080005811244</t>
  </si>
  <si>
    <t>Поставка прописей и рабочих тетрадей</t>
  </si>
  <si>
    <t>223860301170586030100100090005811244</t>
  </si>
  <si>
    <t>Поставка учебников и учебных пособий</t>
  </si>
  <si>
    <t>223860301170586030100100100005629244</t>
  </si>
  <si>
    <t>Оказания в летний период 2022 года услуг по организации питания детей в лагере дневного пребывания</t>
  </si>
  <si>
    <t>223860301170586030100100110001712244</t>
  </si>
  <si>
    <t>223860301170586030100100120002823244</t>
  </si>
  <si>
    <t>223860301170586030100100140002620244</t>
  </si>
  <si>
    <t>223860301170586030100100290002620244</t>
  </si>
  <si>
    <t>223860301170586030100100520002620244</t>
  </si>
  <si>
    <t>233860301170586030100100200001712244</t>
  </si>
  <si>
    <t>233860301170586030100100210002823244</t>
  </si>
  <si>
    <t>233860301170586030100100220008690244</t>
  </si>
  <si>
    <t>233860301170586030100100230002620244</t>
  </si>
  <si>
    <t>233860301170586030100100240005811244</t>
  </si>
  <si>
    <t>233860301170586030100100250005811244</t>
  </si>
  <si>
    <t>233860301170586030100100260005629244</t>
  </si>
  <si>
    <t>Оказания в летний период 2023 года услуг по организации питания детей в лагере дневного пребывания</t>
  </si>
  <si>
    <t>233860301170586030100100270001712244</t>
  </si>
  <si>
    <t>233860301170586030100100280002823244</t>
  </si>
  <si>
    <t>233860301170586030100100310002620244</t>
  </si>
  <si>
    <t>243860301170586030100100380001712244</t>
  </si>
  <si>
    <t>243860301170586030100100390002823244</t>
  </si>
  <si>
    <t>243860301170586030100100400008690244</t>
  </si>
  <si>
    <t>243860301170586030100100410002620244</t>
  </si>
  <si>
    <t>243860301170586030100100420005811244</t>
  </si>
  <si>
    <t>243860301170586030100100430005811244</t>
  </si>
  <si>
    <t>243860301170586030100100440005629244</t>
  </si>
  <si>
    <t>Оказания в летний период 2024 года услуг по организации питания детей в лагере дневного пребывания</t>
  </si>
  <si>
    <t>243860301170586030100100450001712244</t>
  </si>
  <si>
    <t>243860301170586030100100460002823244</t>
  </si>
  <si>
    <t>243860301170586030100100480002620244</t>
  </si>
  <si>
    <t>202203873000459001</t>
  </si>
  <si>
    <t>Оказание услуг по организации в 2022 учебномгоду питания обучающихся</t>
  </si>
  <si>
    <t>Оказание услуг по проведению периодического медицинского осмотра в 2023 году сотрудников</t>
  </si>
  <si>
    <t>223860316573786030100100170004299244</t>
  </si>
  <si>
    <t>Выполнение работ по объекту "Благоустройство территории в 14 микрорайоне"</t>
  </si>
  <si>
    <t>Услуги разнорабочих</t>
  </si>
  <si>
    <t>Оказание транспортных услуг (кран - манипулятор)</t>
  </si>
  <si>
    <t>Оказание транспортных услуг (самосвал)</t>
  </si>
  <si>
    <t>Оказание услуг погрузчика</t>
  </si>
  <si>
    <t>Услуги по уборке помещений</t>
  </si>
  <si>
    <t>Услуги по внесению изменений в лесохозяйственный регламент городских лесов</t>
  </si>
  <si>
    <t>Оказание услуг по ликвидации мест несанкционированного размещения отработанных автомобильных покрышек</t>
  </si>
  <si>
    <t>Услуги по информационному сопровождению справочно - правовой системы</t>
  </si>
  <si>
    <t>Оказание транспортных услуг по подвозу воды</t>
  </si>
  <si>
    <t>Услуги по ежегодному медицинскому осмотру</t>
  </si>
  <si>
    <t>Поставка посадочного материала (деревья и кустарники)</t>
  </si>
  <si>
    <t>Поставка обуви и рабочей одежды</t>
  </si>
  <si>
    <t>Поставка минеральных удобрений</t>
  </si>
  <si>
    <t>Услуги по разработке проекта освоения лесов</t>
  </si>
  <si>
    <t>Услуги по содержанию контейнерных площадок</t>
  </si>
  <si>
    <t>Оказание услуг по проведению дезинсекции</t>
  </si>
  <si>
    <t>Оказание транспортных услуг</t>
  </si>
  <si>
    <t>223860324002186030100100600007830244</t>
  </si>
  <si>
    <t>223860324002186030100100900005229244</t>
  </si>
  <si>
    <t>223860324002186030100100680000000244</t>
  </si>
  <si>
    <t>223860324002186030100100700000000244</t>
  </si>
  <si>
    <t>223860324002186030100100830002223244</t>
  </si>
  <si>
    <t>223860324002186030100100880008121244</t>
  </si>
  <si>
    <t>223860324002186030100100800000240244</t>
  </si>
  <si>
    <t>223860324002186030100100740003812244</t>
  </si>
  <si>
    <t>223860324002186030100100730006399244</t>
  </si>
  <si>
    <t>223860324002186030100100710000000244</t>
  </si>
  <si>
    <t>223860324002186030100100200008621244</t>
  </si>
  <si>
    <t>223860324002186030100100620000000244</t>
  </si>
  <si>
    <t>233860324002186030100100760000000244</t>
  </si>
  <si>
    <t>233860324002186030100100740008121244</t>
  </si>
  <si>
    <t>233860324002186030100100720000000244</t>
  </si>
  <si>
    <t>233860324002186030100100710002223244</t>
  </si>
  <si>
    <t>233860324002186030100100670000240244</t>
  </si>
  <si>
    <t>233860324002186030100100650000240244</t>
  </si>
  <si>
    <t>233860324002186030100100630008129244</t>
  </si>
  <si>
    <t>233860324002186030100100610008129244</t>
  </si>
  <si>
    <t>233860324002186030100100590003812244</t>
  </si>
  <si>
    <t>233860324002186030100100570006399244</t>
  </si>
  <si>
    <t>233860324002186030100100550000000244</t>
  </si>
  <si>
    <t>233860324002186030100100530000000244</t>
  </si>
  <si>
    <t>233860324002186030100100510000000244</t>
  </si>
  <si>
    <t>233860324002186030100100450008621244</t>
  </si>
  <si>
    <t>233860324002186030100100430000000244</t>
  </si>
  <si>
    <t>233860324002186030100100410007830244</t>
  </si>
  <si>
    <t>233860324002186030100100330000000244</t>
  </si>
  <si>
    <t>243860324002186030100100290000000244</t>
  </si>
  <si>
    <t>243860324002186030100100280008121244</t>
  </si>
  <si>
    <t>243860324002186030100100270000000244</t>
  </si>
  <si>
    <t>243860324002186030100100260002223244</t>
  </si>
  <si>
    <t>243860324002186030100100230000240244</t>
  </si>
  <si>
    <t>243860324002186030100100220000240244</t>
  </si>
  <si>
    <t>243860324002186030100100210008129244</t>
  </si>
  <si>
    <t>243860324002186030100100200008129244</t>
  </si>
  <si>
    <t>243860324002186030100100190003812244</t>
  </si>
  <si>
    <t>243860324002186030100100180006399244</t>
  </si>
  <si>
    <t>243860324002186030100100170000000244</t>
  </si>
  <si>
    <t>243860324002186030100100150000000244</t>
  </si>
  <si>
    <t>243860324002186030100100140000000244</t>
  </si>
  <si>
    <t>243860324002186030100100110008621244</t>
  </si>
  <si>
    <t>243860324002186030100100100000000244</t>
  </si>
  <si>
    <t>243860324002186030100100090007830244</t>
  </si>
  <si>
    <t>243860324002186030100100060000000244</t>
  </si>
  <si>
    <t>223860302199086030100100640004339244_</t>
  </si>
  <si>
    <t>ремонтные работы санитарно-гигиенического помещения 1 этажа</t>
  </si>
  <si>
    <t>223860302199086030100100630004339244_</t>
  </si>
  <si>
    <t>ремонтные работы эвакуационного выхода для МГН</t>
  </si>
  <si>
    <t>223860302199086030100100620002020244_</t>
  </si>
  <si>
    <t>поставка средства дезинфицирующего</t>
  </si>
  <si>
    <t>223860302199086030100100580004332244_</t>
  </si>
  <si>
    <t>замена оконных блоков</t>
  </si>
  <si>
    <t>223860302199086030100100560005629244_</t>
  </si>
  <si>
    <t>оказание в осенний период 2022 года услуг по организации питания детей в лагере дневного пребывания</t>
  </si>
  <si>
    <t>223860302199086030100100060005629244_</t>
  </si>
  <si>
    <t>оказание услуг по организации в 2022 учебном году питания обучающихся муниципальных бюджетных общеобразовательных учреждений</t>
  </si>
  <si>
    <t>223860302199086030100100630005629244_</t>
  </si>
  <si>
    <t>оказание услуг по организации в 2023 учебном году питания обучающихся муниципальных бюджетных общеобразовательных учреждений</t>
  </si>
  <si>
    <t>233860302199086030100100510005629244_</t>
  </si>
  <si>
    <t>233860302199086030100100540005629244_</t>
  </si>
  <si>
    <t>Оказание услуг по организации в 2024 учебном году питания обучающихся муниципального бюджетного общеобразовательного учреждения "Лицей №2"</t>
  </si>
  <si>
    <t>243860302199086030100100520004332244_</t>
  </si>
  <si>
    <t>мероприятия в области энергосбережения и повышения энергетической эффективности</t>
  </si>
  <si>
    <t>243860302199086030100100450005629244_</t>
  </si>
  <si>
    <t xml:space="preserve">223860301878986030100100060002823244 </t>
  </si>
  <si>
    <t>243860301878986030100100060002823244</t>
  </si>
  <si>
    <t xml:space="preserve">223860301878986030100100090005629244 </t>
  </si>
  <si>
    <t>243860301878986030100100290005629244</t>
  </si>
  <si>
    <t>223860301878986030100100080005629244</t>
  </si>
  <si>
    <t xml:space="preserve"> 243860301878986030100100260005629244</t>
  </si>
  <si>
    <t>223860301878986030100100110005629244</t>
  </si>
  <si>
    <t xml:space="preserve">223860301878986030100100120005629244 </t>
  </si>
  <si>
    <t xml:space="preserve">  243860301878986030100100270005629244</t>
  </si>
  <si>
    <t>243860301878986030100100280008690244</t>
  </si>
  <si>
    <t xml:space="preserve">оказание услуг по проведению периодического медицинского осмотра сотрудников </t>
  </si>
  <si>
    <t>243860301878986030100100320003109244</t>
  </si>
  <si>
    <t>Поставка ученической мебели для кабинета информатики</t>
  </si>
  <si>
    <t>223860313590186030100100380003314244</t>
  </si>
  <si>
    <t>Выполнение работ по техническому обслуживанию и ремонту сетей электроснабжения</t>
  </si>
  <si>
    <t>223860313590186030100100400006209244</t>
  </si>
  <si>
    <t>Оказание услуг по технической поддержке специализированного программного обеспечения для автоматизации работы дежурно-диспетчерских служб экстренного реагирования</t>
  </si>
  <si>
    <t>223860313590186030100100410006311244</t>
  </si>
  <si>
    <t>Оказание услуг по сопровождению ранее установленного электронного периодического справочника "Гарант"</t>
  </si>
  <si>
    <t>223860313590186030100100420006209244</t>
  </si>
  <si>
    <t>Оказание услуг по сопровождению программного обеспечения "Азимут"</t>
  </si>
  <si>
    <t>233860313590186030100100150006209244</t>
  </si>
  <si>
    <t>Оказание услуг по техническому обслуживанию и текущему ремонту АПК "Безопасный город"</t>
  </si>
  <si>
    <t>233860313590186030100100160003312244</t>
  </si>
  <si>
    <t>Выполнение работ по ТО приборов узлов учета тепловой энергии регуляторов температуры теплоносителя</t>
  </si>
  <si>
    <t>233860313590186030100100170003312244</t>
  </si>
  <si>
    <t>Выполнение работ по техническому обслуживанию и текущему ремонту сетей тепловодоснабжения и канализации</t>
  </si>
  <si>
    <t>233860313590186030100100220003314244</t>
  </si>
  <si>
    <t>233860313590186030100100240008621244</t>
  </si>
  <si>
    <t>Оказание услуг по проведению периодического медицинского осмотра спасателей, водолазов, водителей</t>
  </si>
  <si>
    <t>233860313590186030100100250006209244</t>
  </si>
  <si>
    <t>233860313590186030100100280006311244</t>
  </si>
  <si>
    <t>233860313590186030100100290006209244</t>
  </si>
  <si>
    <t>233860313590186030100100310006209244</t>
  </si>
  <si>
    <t>Оказание услуг по информационно-техническому сопровождению программ : 1С: Бухгалтерия государственного учреждения, 1С: Зарплата и кадры государственного учреждения 8, СБИС++Электронная отчетность</t>
  </si>
  <si>
    <t>233860313590186030100100330000000244</t>
  </si>
  <si>
    <t>Оказание услуг по изготовлению и размещению на рекламных конструк-циях социальной рекламы по противопожарной тематике</t>
  </si>
  <si>
    <t>233860313590186030100100400000000244</t>
  </si>
  <si>
    <t>Поставка специальной одежды</t>
  </si>
  <si>
    <t>243860313590186030100100210000000244</t>
  </si>
  <si>
    <t>Поставка и изготовление печатной продукции</t>
  </si>
  <si>
    <t>243860313590186030100100220000000244</t>
  </si>
  <si>
    <t>Выполнение работ по капитальному ремонту жилых помещений муниципального жилищного фонда, подлежащих предоставлению гражданам в соответствии с жилищным законодательством</t>
  </si>
  <si>
    <t>Оказание услуг по дезинсекционной обработке объектов массового пребывания жителей города и окружных социальных учреждений</t>
  </si>
  <si>
    <t>223860321987086030100100010004339243</t>
  </si>
  <si>
    <t>223860321987086030100100100008129244</t>
  </si>
  <si>
    <t>233860321987086030100100010004339243</t>
  </si>
  <si>
    <t>233860321987086030100100070008129244</t>
  </si>
  <si>
    <t>243860321987086030100100010004339243</t>
  </si>
  <si>
    <t>243860321987086030100100040008129244</t>
  </si>
  <si>
    <t>223860300573386030100100290002020244</t>
  </si>
  <si>
    <t>Поставка средств дезинфицирующих (сульфохлорантин) для МБОУ СШ №3</t>
  </si>
  <si>
    <t>223860300573386030100100250005629244</t>
  </si>
  <si>
    <t>223860300573386030100100320005629244</t>
  </si>
  <si>
    <t xml:space="preserve">Оказание в осенний  период 2022 года услуг по организации питания детей в лагере дневного пребывания </t>
  </si>
  <si>
    <t xml:space="preserve">223860301095986030100100640005629244
</t>
  </si>
  <si>
    <t xml:space="preserve">223860301095986030100100650008690244
</t>
  </si>
  <si>
    <t xml:space="preserve">223860301095986030100101030005629244
</t>
  </si>
  <si>
    <t>Питание в летний период</t>
  </si>
  <si>
    <t xml:space="preserve">223860301095986030100101040004391244
</t>
  </si>
  <si>
    <t>Ремонт кровли здания</t>
  </si>
  <si>
    <t xml:space="preserve">223860301095986030100101240002620244
</t>
  </si>
  <si>
    <t xml:space="preserve">223860301095986030100101250002620244
</t>
  </si>
  <si>
    <t xml:space="preserve">233860301095986030100100680008690244
</t>
  </si>
  <si>
    <t xml:space="preserve">233860301095986030100100690005629244
</t>
  </si>
  <si>
    <t xml:space="preserve">233860301095986030100101060002620244
</t>
  </si>
  <si>
    <t>Поставка периферийного оборудования</t>
  </si>
  <si>
    <t xml:space="preserve">233860301095986030100101080001723244
</t>
  </si>
  <si>
    <t xml:space="preserve">233860301095986030100101090002620244
</t>
  </si>
  <si>
    <t xml:space="preserve">243860301095986030100101120002620244
</t>
  </si>
  <si>
    <t xml:space="preserve">243860301095986030100101130001723244
</t>
  </si>
  <si>
    <t xml:space="preserve">243860301095986030100101140005629244
</t>
  </si>
  <si>
    <t xml:space="preserve">243860301095986030100101150002620244
</t>
  </si>
  <si>
    <t xml:space="preserve">243860301095986030100101160008690244
</t>
  </si>
  <si>
    <t xml:space="preserve">243860301095986030100101200005629244
</t>
  </si>
  <si>
    <t xml:space="preserve">Департамент жилищно-коммунального хозяйства администрации города </t>
  </si>
  <si>
    <t>223860300580786030100100070001712244</t>
  </si>
  <si>
    <t>223860300580786030100100220002620244</t>
  </si>
  <si>
    <t>223860300580786030100100230002620244</t>
  </si>
  <si>
    <t>223860300580786030100100040005629244</t>
  </si>
  <si>
    <t>223860300580786030100100010005629244</t>
  </si>
  <si>
    <t>223860300580786030100100020008010244</t>
  </si>
  <si>
    <t>223860300580786030100100080002823244</t>
  </si>
  <si>
    <t>Муниципальное бюджетное учреждение «Управление лесопаркового хозяйства г. Нижневартовска»</t>
  </si>
  <si>
    <t>Департамент по социальной политике администрации города Нижневартовска</t>
  </si>
  <si>
    <t>Муниципальное казенное учреждение "УМТО"</t>
  </si>
  <si>
    <t xml:space="preserve">Муниципальное казенное учреждение г.Нижневартовска "УГОиЧС" </t>
  </si>
  <si>
    <t>Муниципального бюджетного учреждения "Дворец культуры "Октябрь</t>
  </si>
  <si>
    <t>Департамент образования администрации города Нижневартовска</t>
  </si>
  <si>
    <t xml:space="preserve">Оказание услуги по организации и проведению дезинсекции (акарицидной обработке) территорий объектов образования, расположенных в городе Нижневартовске </t>
  </si>
  <si>
    <t xml:space="preserve">223860321984886030100100030008129244  </t>
  </si>
  <si>
    <t>233860321984886030100100040008129244</t>
  </si>
  <si>
    <t xml:space="preserve">243860321984886030100100010008129244  </t>
  </si>
  <si>
    <t>Муниципальное бюджетное дошкольное образовательное учреждение детский сад №79 "Голосистое горлышко"</t>
  </si>
  <si>
    <t>Муниципальное бюджетное дошкольное образовательное учреждение детский сад № 67 "Умка"</t>
  </si>
  <si>
    <t xml:space="preserve">Конкурс в электронной форме </t>
  </si>
  <si>
    <t>Оказание услуг  по организации и проведению дезинсекции (акарицидной обработки) территорий объектов здравоохранения, расположенных в городе Нижневартовске</t>
  </si>
  <si>
    <t>Оказание услуг по организации и проведению барьерной дератизации по периметру селитебной территории  города Нижневартовска</t>
  </si>
  <si>
    <t>Оказание услуг по организации и проведению дезинсекции (акарицидной и лаврицидной обработки) на территории муниципального автономного учреждения города Нижневартовска "Молодежный центр" (СОК Радуга), подведомственного департаменту общественных коммуникаций администрации города Нижневартовска</t>
  </si>
  <si>
    <t>Оказание комплексных услуг по подготовке и организации выпуска в средствах массовой информации материалов о решении вопросов местного значения и осуществлении отдельных переданных государственных полномочий администрацией города</t>
  </si>
  <si>
    <t>Оказание услуг по подготовке и размещению в информационно-телекоммуникационной сети Интернет материалов о решении вопросов местного значения и осуществлении отдельных переданных государственных полномочий администрацией города</t>
  </si>
  <si>
    <t>Оказание услуг по подготовке и выпуску материалов и видеороликов в телевизионном эфире, а также размещению и распространению видеороликов в социальных сетях</t>
  </si>
  <si>
    <t xml:space="preserve">Администрация города </t>
  </si>
  <si>
    <t xml:space="preserve">22 38603032896 860301001 0037 000 8129 244 </t>
  </si>
  <si>
    <t xml:space="preserve">22 38603032896 860301001 0038 000 8129 244 </t>
  </si>
  <si>
    <t>22 38603032896 860301001 0065 000 8129 244</t>
  </si>
  <si>
    <t xml:space="preserve">22 38603032896 860301001 0066 000 6311 244
</t>
  </si>
  <si>
    <t>22 38603032896 860301001 0067 000 6311 244</t>
  </si>
  <si>
    <t>22 38603032896 860301001 0082 000 0000 244</t>
  </si>
  <si>
    <t>Итого предусмотрено на осуществление закупок на второй год год планового периода</t>
  </si>
  <si>
    <t>Итого предусмотрено на осуществление закупок в текущем году</t>
  </si>
  <si>
    <t>Итого предусмотрено на осуществление закупок на первый год год планового периода</t>
  </si>
  <si>
    <t>МАУДО г.Нижневартовска «Детская школа искусств №1»</t>
  </si>
  <si>
    <t>МАУДО г.Нижневартовска «Детская школа искусств №2»</t>
  </si>
  <si>
    <t>МАУДО г.Нижневартовска «Детская школа искусств №3»</t>
  </si>
  <si>
    <t>МАУДО г.Нижневартовска «ДМШ им. Ю.Д. Кузнецова»</t>
  </si>
  <si>
    <t>Приложение  2</t>
  </si>
  <si>
    <t>Приложение 1</t>
  </si>
  <si>
    <t xml:space="preserve">2210556360 </t>
  </si>
  <si>
    <t>Поставка продуктов питания (масло, сыр)</t>
  </si>
  <si>
    <t xml:space="preserve">Поставка продуктов питания - рыба свежемороженая </t>
  </si>
  <si>
    <t xml:space="preserve">Поставка продуктов питания - куры (цыплята) бройлерные (охлажденные), печень говяжья, язык говяжий </t>
  </si>
  <si>
    <t xml:space="preserve">Поставка продуктов питания - бакалейная продукция, консерваж, ягода свежемороженая </t>
  </si>
  <si>
    <t>Поставка продуктов питания (фрукты, овощи свежие, сухофрукты)</t>
  </si>
  <si>
    <t>Поставка продуктов питания - питьевое молоко и молочная продукция</t>
  </si>
  <si>
    <t>Поставка картриджей для принтеров и МФУ</t>
  </si>
  <si>
    <t xml:space="preserve">Закупка-поставка сухофруктов, ягоды и овощи замороженные </t>
  </si>
  <si>
    <t>Закупка и поставка рыбы свежемороженой</t>
  </si>
  <si>
    <t>Поставка продуктов питания - печень говяжья, мясо цыплят бройлеров,  язык говяжий, куриное филе, икра лососевая</t>
  </si>
  <si>
    <t xml:space="preserve">Поставка продуктов питания (молоко питьевое коровье ультра пастеризованное) для нужд МАУ г.Нижневартовска «СШ» </t>
  </si>
  <si>
    <t>Поставка продуктов питания (бакалейной, консервированной продукции и ягоды, замороженные)</t>
  </si>
  <si>
    <t>МАДОУ ГОРОДА НИЖНЕВАРТОВСКА ДЕТСКИЙ САД №86 "БЫЛИНУШКА"</t>
  </si>
  <si>
    <t>МАДОУ города Нижневартовска детский сад №52 "Самолётик"</t>
  </si>
  <si>
    <t>МАДОУ города Нижневартовска детский сад № 15 "Солнышко"</t>
  </si>
  <si>
    <t>МАДОУ города Нижневартовска детский сад №83 "Жемчужина"</t>
  </si>
  <si>
    <t>МАДОУ ГОРОДА НИЖНЕВАРТОВСКА ДЕТСКИЙ САД №17 "ЛАДУШКИ"</t>
  </si>
  <si>
    <t>МБОУ "СРЕДНЯЯ ШКОЛА №12"</t>
  </si>
  <si>
    <t>МБОУ "Средняя школа №18"</t>
  </si>
  <si>
    <t>МБОУ "Средняя школа №19"</t>
  </si>
  <si>
    <t>МБОУ "Средняя школа №22"</t>
  </si>
  <si>
    <t>МБОУ "Средняя школа №32"</t>
  </si>
  <si>
    <t>МБОУ "СШ №2-многопрофильная им. Е.И. Куропаткина"</t>
  </si>
  <si>
    <t>МБОУ "Средняя школа №13"</t>
  </si>
  <si>
    <t>МБОУ "Средняя школа №42"</t>
  </si>
  <si>
    <t>МБОУ "Средняя школы №43"</t>
  </si>
  <si>
    <t>МБОУ "СШ № 29"</t>
  </si>
  <si>
    <t>МБОУ "СШ №15"</t>
  </si>
  <si>
    <t>МБОУ "СШ№7"</t>
  </si>
  <si>
    <t xml:space="preserve">МБОУ «Лицей №1 имени Александра Сергеевича Пушкина» </t>
  </si>
  <si>
    <t xml:space="preserve">МБОУ «Средняя школа №14» </t>
  </si>
  <si>
    <t>МБОУ «Средняя школа №30 с углубленным изучением отдельных предметов»</t>
  </si>
  <si>
    <t>МБОУ «Средняя школа №9 с углубленным изучением отдельных предметов»</t>
  </si>
  <si>
    <t>МБОУ «СШ №21 
им. В.Овсянникова-
Заярского»</t>
  </si>
  <si>
    <t>МБОУ "Средняя школа №11"</t>
  </si>
  <si>
    <t>МБОУ "Средняя школа №3"</t>
  </si>
  <si>
    <t>МБОУ "Средняя школа №31 с УИП ХЭП"</t>
  </si>
  <si>
    <t>МБОУ "СШ № 1 имени А.В. Войналовича"</t>
  </si>
  <si>
    <t xml:space="preserve">МБОУ «Гимназия №1» </t>
  </si>
  <si>
    <t xml:space="preserve">МБОУ «Лицей №2» </t>
  </si>
  <si>
    <t>МБОУ «Средняя школа № 17"</t>
  </si>
  <si>
    <t xml:space="preserve">МБОУ
 «СРЕДНЯЯ ШКОЛА №6»
</t>
  </si>
  <si>
    <t>МБОУ "Средняя школа №23 с углубленным изучением иностранных языков"</t>
  </si>
  <si>
    <t>МБОУ "Средняя школа №25"</t>
  </si>
  <si>
    <t xml:space="preserve">Оказание услуг по организации в 2022 учебном году питания обучающихся в МБОУ "СШ №25" </t>
  </si>
  <si>
    <t>МБОУ "Средняя школа № 18"</t>
  </si>
  <si>
    <t>Приобретение Игровых модулей</t>
  </si>
  <si>
    <t>приобретение развивающих панелей "Космические приключения"</t>
  </si>
  <si>
    <t>поставка продуктов питания (Яйцо куриное диетическое)</t>
  </si>
  <si>
    <t>Приобретение спортивно-игрового оборудования</t>
  </si>
  <si>
    <t>Приобретение канцелярских принадлежностей</t>
  </si>
  <si>
    <t>Приобретение развивающих комплектов "Наука для дошколят"</t>
  </si>
  <si>
    <t>Аукцион электронной форме</t>
  </si>
  <si>
    <t>Поставка продуков питания (фрукты, овощи)</t>
  </si>
  <si>
    <t>Приобретение игрушек</t>
  </si>
  <si>
    <t>МАДОУ города Нижневартовск детский сад №69 "Светофорик"</t>
  </si>
  <si>
    <t>МБОУ "Средняя школа №40"</t>
  </si>
  <si>
    <t>МБОУ "Средняя школа №5"</t>
  </si>
  <si>
    <t>Поставка продуктов питания (яйцо куриное)</t>
  </si>
  <si>
    <t>МАДОУ ДС №41 "Росинка"</t>
  </si>
  <si>
    <t>Поставка консервированных продуктов питания</t>
  </si>
  <si>
    <t>Поставка рыбы</t>
  </si>
  <si>
    <t>Поставка соков и компотов</t>
  </si>
  <si>
    <t>Поставка сыра, масла сливочного</t>
  </si>
  <si>
    <t>Поставка мяса птицы охлажденной</t>
  </si>
  <si>
    <t>Поставка мяса и пищевых субпродуктов</t>
  </si>
  <si>
    <t>Поставка бакалеи и прочих продуктов питания</t>
  </si>
  <si>
    <t>Поставка фруктов, сухофруктов и замороженных ягод</t>
  </si>
  <si>
    <t>Поставка овощей</t>
  </si>
  <si>
    <t>Поставка продуктов питания «Соки, нектары, консервы овощные и фруктовые»</t>
  </si>
  <si>
    <t>Поставка продуктов питания «Продукция мукомольно - крупового производства и прочая пищевая продукция»</t>
  </si>
  <si>
    <t>Поставка продуктов питания «Вода для детского питания"</t>
  </si>
  <si>
    <t xml:space="preserve">Поставка продуктов питания 
«Вода для детского питания»  
</t>
  </si>
  <si>
    <t xml:space="preserve">Поставка продуктов питания 
"Овощи свежие сезонные "
</t>
  </si>
  <si>
    <t xml:space="preserve">Поставка продуктов питания 
"Мясо и филе птицы охлажденное"  
</t>
  </si>
  <si>
    <t xml:space="preserve">Поставка продуктов питания 
"Соки, консервы овощные"  
</t>
  </si>
  <si>
    <t xml:space="preserve">Поставка продуктов питания 
"Прочие продукты"  
</t>
  </si>
  <si>
    <t xml:space="preserve">Поставка продуктов питания 
"Хлеб и хлебобулочные изделия"  
</t>
  </si>
  <si>
    <t xml:space="preserve">Поставка продуктов питания 
"Рыба свежемороженая"  
</t>
  </si>
  <si>
    <t xml:space="preserve">Поставка продуктов питания 
"Молоко"  
</t>
  </si>
  <si>
    <t xml:space="preserve">Поставка продуктов питания 
"Кисломолочные продукты"  
</t>
  </si>
  <si>
    <t xml:space="preserve">Поставка продуктов питания 
"Мясо и мясные продукты"  
</t>
  </si>
  <si>
    <t xml:space="preserve">Поставка продуктов питания 
"Субпродукты мясные"  
</t>
  </si>
  <si>
    <t xml:space="preserve">Поставка продуктов питания 
"Фрукты свежие"  
</t>
  </si>
  <si>
    <t xml:space="preserve">Поставка продуктов питания 
"Овощи свежие"  
</t>
  </si>
  <si>
    <t>Поставка спецодежды (халаты)</t>
  </si>
  <si>
    <t>Поставка строительных материалов</t>
  </si>
  <si>
    <t>Поставка одноразовой посуды</t>
  </si>
  <si>
    <t>МАОУ города Нижневартовска детский сад №4 "Сказка"</t>
  </si>
  <si>
    <t xml:space="preserve">Поставка продуктов питания 
"Молочные продукты, масло сливочное, сыр"  
</t>
  </si>
  <si>
    <t>Поставка компьютерного оборудования и периферии</t>
  </si>
  <si>
    <t>МАДОУ г. Нижневартовска ДС №40 "Золотая рыбка"</t>
  </si>
  <si>
    <t>Поставка интерактивного оборудования и периферии</t>
  </si>
  <si>
    <t>Поставка дидактический материалов</t>
  </si>
  <si>
    <t>Поставка детских игрушек</t>
  </si>
  <si>
    <t>Услуга по проведению периодического и предварительного медицинского осмотра</t>
  </si>
  <si>
    <t>Дума города Нижневартовска</t>
  </si>
  <si>
    <t>223860310720686030100100060006311244.</t>
  </si>
  <si>
    <t xml:space="preserve">Оказание в 2022 году услуг по подготовке и размещению в информационно-телекоммуникационной сети Интернет материалов о деятельности Думы города Нижневартовска </t>
  </si>
  <si>
    <t>открытый аукцион в электронной форме</t>
  </si>
  <si>
    <t>233860310720686030100100130005911244.</t>
  </si>
  <si>
    <t xml:space="preserve">Оказание в 2023 году услуг по подготовке и выпуску в телевизионный эфир материалов о деятельности Думы города Нижневартовска </t>
  </si>
  <si>
    <t>233860310720686030100100140005911244.</t>
  </si>
  <si>
    <t xml:space="preserve">Оказание в 2023 году услуг по подготовке и радиоэфир материалов о деятельности Думы города Нижневартовска </t>
  </si>
  <si>
    <t>233860310720686030100100150005911244.</t>
  </si>
  <si>
    <t xml:space="preserve">Оказание в 2023 году услуг по подготовке и размещению в информационно-телекоммуникационной сети Интернет материалов о деятельности Думы города Нижневартовска </t>
  </si>
  <si>
    <t>233860310720686030100100170006311244.</t>
  </si>
  <si>
    <t xml:space="preserve">Оказание в 2024 году услуг по подготовке и размещению в информационно-телекоммуникационной сети Интернет материалов о деятельности Думы города Нижневартовска </t>
  </si>
  <si>
    <t>233860310720686030100100200006311244.</t>
  </si>
  <si>
    <t xml:space="preserve">запрос котировок в электронной форме </t>
  </si>
  <si>
    <t xml:space="preserve">аукцион в электронной форме </t>
  </si>
  <si>
    <t>МАДОУ города Нижневартовска детский сад №90 "Айболит"</t>
  </si>
  <si>
    <t>МКУ"НКЦ"</t>
  </si>
  <si>
    <t>223860319257986030100100160002823244</t>
  </si>
  <si>
    <t>Расходные материалы для копировально-множительной техники</t>
  </si>
  <si>
    <t>электронный аукцион</t>
  </si>
  <si>
    <t>0.0</t>
  </si>
  <si>
    <t>223860319257986030100100140001712244</t>
  </si>
  <si>
    <t>Бумага для офисной техники</t>
  </si>
  <si>
    <t>'223860319257986030100100650007490244</t>
  </si>
  <si>
    <t>Услуги по аттестации информационных систем</t>
  </si>
  <si>
    <t>223860319257986030100100150000000244</t>
  </si>
  <si>
    <t>Канцелярские товары и принадлежности</t>
  </si>
  <si>
    <t>223860319257986030100100380000000244'</t>
  </si>
  <si>
    <t>Поставка спецодежды и спецобуви</t>
  </si>
  <si>
    <t>запрос котировок в электронной форме</t>
  </si>
  <si>
    <t>223860319257986030100100340002042244</t>
  </si>
  <si>
    <t xml:space="preserve">Поставка репеллентов и средств после укусов насекомых </t>
  </si>
  <si>
    <t>4,16</t>
  </si>
  <si>
    <t>223860319257986030100100370002651244</t>
  </si>
  <si>
    <t>Роверный комплект (спутниковый приемник)</t>
  </si>
  <si>
    <t>223860319257986030100100230003101244</t>
  </si>
  <si>
    <t>Офисная мебель</t>
  </si>
  <si>
    <t>223860319257986030100100090008621244</t>
  </si>
  <si>
    <t>Услуги по проведению периодического медицинского осмотра</t>
  </si>
  <si>
    <t>223860319257986030100100100008020244</t>
  </si>
  <si>
    <t>Работы по техническому обслуживанию и текущему ремонту установок охранно-пожарной сигнализации и системы свето-звукового оповещения людей о пожаре и мини АТС</t>
  </si>
  <si>
    <t>223860319257986030100100080006399244</t>
  </si>
  <si>
    <t>Информационные услуги (в том числе по адаптации и сопровождению) с использованием экземпляров Системы КонсультантПлюс</t>
  </si>
  <si>
    <t>223860319257986030100100270008621244</t>
  </si>
  <si>
    <t xml:space="preserve"> Услуги по проведению предрейсовых и послерейсовых медицинских осмотров водителей транспортных средств</t>
  </si>
  <si>
    <t>223860319257986030100100120008121244</t>
  </si>
  <si>
    <t>Услуги по охране помещений</t>
  </si>
  <si>
    <t>223860319257986030100100260006202244</t>
  </si>
  <si>
    <t>Услуги по настройке и сопровождению программных продуктов 1С.Бухгалтерия</t>
  </si>
  <si>
    <t>223860319257986030100100290003312244</t>
  </si>
  <si>
    <t>Работы по техническому обслуживанию инженерных сетей</t>
  </si>
  <si>
    <t>223860319257986030100100320006209244'</t>
  </si>
  <si>
    <t xml:space="preserve">Услуги по комплексному системному сопровождению вычислительной техники, автоматизированных рабочих мест и администрированию локальной сети </t>
  </si>
  <si>
    <t>223860319257986030100100190004932244</t>
  </si>
  <si>
    <t>Услуги по организации перевозок пассажиров и багажа легковым такси</t>
  </si>
  <si>
    <t>223860319257986030100100110004520244</t>
  </si>
  <si>
    <t xml:space="preserve">Услуги по мойке автотранспортных средств </t>
  </si>
  <si>
    <t>223860319257986030100100310009511244'</t>
  </si>
  <si>
    <t xml:space="preserve">Услуги по техническому обслуживанию  офисной копировально-множительной техники </t>
  </si>
  <si>
    <t>223860319257986030100100350009511244'</t>
  </si>
  <si>
    <t xml:space="preserve">Услуги по ремонту офисной копировально-множительной техники </t>
  </si>
  <si>
    <t>223860319257986030100100330009511244'</t>
  </si>
  <si>
    <t xml:space="preserve">Услуги по ремонту компьютерной техники и периферийных устройств </t>
  </si>
  <si>
    <t>223860319257986030100100360009511244'</t>
  </si>
  <si>
    <t>Услуги по заправке картриджей</t>
  </si>
  <si>
    <t>223860322764886030100101290004211244</t>
  </si>
  <si>
    <t xml:space="preserve">Выполнение в 2022 году работ по нанесению дорожной разметки </t>
  </si>
  <si>
    <t>223860322764886030100101340008621244</t>
  </si>
  <si>
    <t>Оказание  в 2022 году услуг по проведению предварительного и периодического медицинского осмотра работников</t>
  </si>
  <si>
    <t xml:space="preserve"> 223860322764886030100101360008129244</t>
  </si>
  <si>
    <t xml:space="preserve">Оказание услуг по приему и размещению снега и ледниково-снежных масс с последующей переработкой на полигоне </t>
  </si>
  <si>
    <t>223860322764886030100101380004399244</t>
  </si>
  <si>
    <t xml:space="preserve">Выполнение работ по устройству, содержанию и демонтажу новогоднего городка </t>
  </si>
  <si>
    <t>223860322764886030100101390000000244</t>
  </si>
  <si>
    <t xml:space="preserve">Поставка смазочных материалов </t>
  </si>
  <si>
    <t>223860322764886030100101440002030244</t>
  </si>
  <si>
    <t>Поставка лакокрасочных материалов</t>
  </si>
  <si>
    <t>223860322764886030100101450002030244</t>
  </si>
  <si>
    <t>Поставка лакокрасочных материалов (ограждения)</t>
  </si>
  <si>
    <t>223860322764886030100101460002030244</t>
  </si>
  <si>
    <t>Поставка лакокрасочных материалов для нанесения дорожной разметки</t>
  </si>
  <si>
    <t>223860322764886030100101500000000244</t>
  </si>
  <si>
    <t>Поставка автомобильных шин</t>
  </si>
  <si>
    <t>223860322764886030100101510000000244</t>
  </si>
  <si>
    <t>Поставка смывающих и обезвреживающих средств</t>
  </si>
  <si>
    <t>223860322764886030100101520000000244</t>
  </si>
  <si>
    <t>223860322764886030100101530002593244</t>
  </si>
  <si>
    <t>Поставка электродов</t>
  </si>
  <si>
    <t>223860322764886030100101550000893244</t>
  </si>
  <si>
    <t>Поставка концентрата минерального "Галит"</t>
  </si>
  <si>
    <t>223860322764886030100101560002222244</t>
  </si>
  <si>
    <t>Поставка полиэтиленовых пакетов для сбора мусора</t>
  </si>
  <si>
    <t>223860322764886030100101570002732244</t>
  </si>
  <si>
    <t>Поставка материалов для содержания светофорных объетов</t>
  </si>
  <si>
    <t>223860322764886030100101590002732244</t>
  </si>
  <si>
    <t>Поставка материалов для АСУДД</t>
  </si>
  <si>
    <t>223860322764886030100101600000000244</t>
  </si>
  <si>
    <t>Поставка цветочной рассады,луковиц, семена газонных трав</t>
  </si>
  <si>
    <t>223860322764886030100101670000000244</t>
  </si>
  <si>
    <t>Поставка металлопроката для содержания светофорных объектов</t>
  </si>
  <si>
    <t>223860322764886030100101680002732244</t>
  </si>
  <si>
    <t>Поставка кабельной продукции для содержания светофорных объектов</t>
  </si>
  <si>
    <t>223860322764886030100101690002420244</t>
  </si>
  <si>
    <t>Поставка металлопроката для ремонта автомобильной и специализированной техники</t>
  </si>
  <si>
    <t>223860322764886030100101720000000244</t>
  </si>
  <si>
    <t>Поставка спецодежды и средств индивидуальной защиты</t>
  </si>
  <si>
    <t xml:space="preserve"> 223860322764886030100101780005221244</t>
  </si>
  <si>
    <t>Выполнение работ по зимнему содержанию бесхозяйных внутриквартальных проездов</t>
  </si>
  <si>
    <t>223860322764886030100101810008129244</t>
  </si>
  <si>
    <t>Выполнение в 2022 году работ по санитарной очистке и содержанию объектов «Сквер Матери», «Сквер Героев Самотлора в городе Нижневартовске», «Сквер Космонавтов на пересечении улиц 60 лет Октября и пр. Победы г. Нижневартовска» и «Сквер Спортивной славы по улице 60 лет Октября в г. Нижневартовске»</t>
  </si>
  <si>
    <t>223860322764886030100101840007120244</t>
  </si>
  <si>
    <t>Оказание услуг по проведению лабораторных исследований контроля качества природных и сточных вод водных объектов в р. Обь и р. Рязанский Еган</t>
  </si>
  <si>
    <t>223860322764886030100102050002229244</t>
  </si>
  <si>
    <t>Поставка пленки световозвращающей для дорожных знаков</t>
  </si>
  <si>
    <t>Поставка запасных частей для малой механизации</t>
  </si>
  <si>
    <t xml:space="preserve"> 223860322764886030100102030000000244</t>
  </si>
  <si>
    <t>Поставка металлопроката для изготовления дорожных знаков и ограждений</t>
  </si>
  <si>
    <t>223860322764886030100102080002720244</t>
  </si>
  <si>
    <t>Поставка аккумуляторов</t>
  </si>
  <si>
    <t>223860322764886030100101370008010244</t>
  </si>
  <si>
    <t xml:space="preserve">Оказание услуг по охране объектов муниципального бюджетного учреждения "Управление по дорожному хозяйству и благоустройству города Нижневартовска" </t>
  </si>
  <si>
    <t>223860322764886030100101420002399244</t>
  </si>
  <si>
    <t>Поставка асфальтобетонной смеси</t>
  </si>
  <si>
    <t>223860322764886030100101430001920244</t>
  </si>
  <si>
    <t>Поставка битума</t>
  </si>
  <si>
    <t xml:space="preserve"> 223860322764886030100102020004211244</t>
  </si>
  <si>
    <t>Выполнение работ по обустройству пандусов на улично-дорожной сети города вблизи социальных учреждений.</t>
  </si>
  <si>
    <t>223860322764886030100101890004211244</t>
  </si>
  <si>
    <t>Выполнение работ по обустройству парковки (парковочных мест) со стороны главных фасадов жилых домов 31,33 по улице  Дзержинского</t>
  </si>
  <si>
    <t xml:space="preserve"> 223860322764886030100101900007112244</t>
  </si>
  <si>
    <t>Выполнение работ по замене светильников на энергосберегающие по проспекту Победы в створе улицы Омская и улицы Ленина</t>
  </si>
  <si>
    <t xml:space="preserve"> 223860322764886030100101860007112244</t>
  </si>
  <si>
    <t xml:space="preserve">Оказание услуг строительного контроля при выполнении работ по ремонту автомобильной дороги на улице Маршала Жукова города Нижневартовска
</t>
  </si>
  <si>
    <t>223860322764886030100102060002932244</t>
  </si>
  <si>
    <t>Поставку запасных частей для прицепов специальных подметально-уборочных элеваторного типа БРОДВЕЙ-СЕНЬОР 2000 и прицепной подметально-уборочной машины Бродвей Васа 300.</t>
  </si>
  <si>
    <t>МБУ "Управление по дорожному хозяйству и благоустройству города Нижневартовска"</t>
  </si>
  <si>
    <t>223860304436286030100100020005629244</t>
  </si>
  <si>
    <t>Оказание услуг по организации питания обучающихся</t>
  </si>
  <si>
    <t>223860304436286030100100170002620244</t>
  </si>
  <si>
    <t>Поставка проектора</t>
  </si>
  <si>
    <t>0</t>
  </si>
  <si>
    <t>223860304436286030100100190005629244</t>
  </si>
  <si>
    <t>223860304436286030100100220005629244</t>
  </si>
  <si>
    <t>223860304436286030100100260003101244</t>
  </si>
  <si>
    <t>Поставка мебели ученической</t>
  </si>
  <si>
    <t>223860304436286030100100270005811244</t>
  </si>
  <si>
    <t>223860304436286030100100290005811244</t>
  </si>
  <si>
    <t>Поставка учебников</t>
  </si>
  <si>
    <t>223860304436286030100100300001712244</t>
  </si>
  <si>
    <t>Поставка Бумаги для печати</t>
  </si>
  <si>
    <t>МБОУ "Средняя школа №34"</t>
  </si>
  <si>
    <t>Оказание в осенний период 2022 году услуг по организации питания детей в лагере дневного пребывание</t>
  </si>
  <si>
    <t>223860300926286030100100040008690244</t>
  </si>
  <si>
    <t>аукцион в электронной форме</t>
  </si>
  <si>
    <t>223860300926286030100100050001712244</t>
  </si>
  <si>
    <t>223860300926286030100100060000000244</t>
  </si>
  <si>
    <t>Поставка, сборка и установка ученической мебели</t>
  </si>
  <si>
    <t>223860300926286030100100160005629244</t>
  </si>
  <si>
    <t>Оказание услуг по организации в 2022  учебном году питания обучающихся муниципального бюджетного общеобразовательного учреждения "Лицей"</t>
  </si>
  <si>
    <t xml:space="preserve">конкурс с ограниченным участием в электронной форме </t>
  </si>
  <si>
    <t>223860300926286030100100320005629244</t>
  </si>
  <si>
    <t>223860300926286030100100130003109244</t>
  </si>
  <si>
    <t>Поставка, сборка и установка мебели ученической</t>
  </si>
  <si>
    <t>233860300926286030100100070000000244</t>
  </si>
  <si>
    <t>233860300926286030100100080001712244</t>
  </si>
  <si>
    <t>233860300926286030100100090008690244</t>
  </si>
  <si>
    <t>233860300926286030100100170005629244</t>
  </si>
  <si>
    <t>Оказание услуг по организации в 2023  учебном году питания обучающихся муниципального бюджетного общеобразовательного учреждения "Лицей"</t>
  </si>
  <si>
    <t>243860300926286030100100200005629244</t>
  </si>
  <si>
    <t>Оказание услуг по организации в 2024  учебном году питания обучающихся муниципального бюджетного общеобразовательного учреждения "Лицей"</t>
  </si>
  <si>
    <t>243860300926286030100100210003109244</t>
  </si>
  <si>
    <t>243860300926286030100100220000000244</t>
  </si>
  <si>
    <t>243860300926286030100100230001712244</t>
  </si>
  <si>
    <t>243860300926286030100100240008690244</t>
  </si>
  <si>
    <t>МБОУ «Лицей»</t>
  </si>
  <si>
    <t>Оказание в летний период2022году услуг по организации питания детей лагере дневного пребывание</t>
  </si>
  <si>
    <t>Оказание услуг по организации питания в лагере дневного прибывания обучающихся муниципального бюджетного общеобразовательного учреждения "Лицей"</t>
  </si>
  <si>
    <r>
      <rPr>
        <sz val="10"/>
        <rFont val="Times New Roman"/>
        <family val="1"/>
        <charset val="204"/>
      </rPr>
      <t>Поставка канцелярских расходов</t>
    </r>
  </si>
  <si>
    <r>
      <rPr>
        <sz val="10"/>
        <rFont val="Times New Roman"/>
        <family val="1"/>
        <charset val="204"/>
      </rPr>
      <t>МАДОУ города Нижневартовска ДС № 66 "Забавушка"</t>
    </r>
  </si>
  <si>
    <r>
      <rPr>
        <sz val="10"/>
        <rFont val="Times New Roman"/>
        <family val="1"/>
        <charset val="204"/>
      </rPr>
      <t>Поставка продуктов питания (Молока и молочной продукции)</t>
    </r>
  </si>
  <si>
    <r>
      <rPr>
        <sz val="10"/>
        <rFont val="Times New Roman"/>
        <family val="1"/>
        <charset val="204"/>
      </rPr>
      <t>Поставка продуктов питания (мяса(включая птицу) и пищевых субпродуктов)</t>
    </r>
  </si>
  <si>
    <r>
      <rPr>
        <sz val="10"/>
        <rFont val="Times New Roman"/>
        <family val="1"/>
        <charset val="204"/>
      </rPr>
      <t>Поставка продуктов питания (рыбы свежемороженой, сельдь слабосоленой)</t>
    </r>
  </si>
  <si>
    <r>
      <rPr>
        <sz val="10"/>
        <rFont val="Times New Roman"/>
        <family val="1"/>
        <charset val="204"/>
      </rPr>
      <t>Поставка продуктов питания(хлеба, хлебобулочных и кондитерских изделий)</t>
    </r>
  </si>
  <si>
    <r>
      <rPr>
        <sz val="10"/>
        <rFont val="Times New Roman"/>
        <family val="1"/>
        <charset val="204"/>
      </rPr>
      <t>Поверка весов</t>
    </r>
  </si>
  <si>
    <r>
      <rPr>
        <sz val="10"/>
        <rFont val="Times New Roman"/>
        <family val="1"/>
        <charset val="204"/>
      </rPr>
      <t>Поставка игрушек и игровых наборов</t>
    </r>
  </si>
  <si>
    <t>МБОУ "СШ№8"</t>
  </si>
  <si>
    <t>223860301986386030100100100005629244</t>
  </si>
  <si>
    <t xml:space="preserve">Оказание услуг по организации в 2022-2023  учебном году питания обучающихся муниципального бюджетного общеобразовательного учреждения "Средняя школа №8" </t>
  </si>
  <si>
    <t>223860301986386030100100070005629244</t>
  </si>
  <si>
    <t>223860301986386030100100090005629244</t>
  </si>
  <si>
    <t>Запрос котировок</t>
  </si>
  <si>
    <t>223860301986386030100100150004332244</t>
  </si>
  <si>
    <t xml:space="preserve">Работы по установке дверных и оконных блоков и коробок, навеске дверных полотен (кроме дверей автоматического действия и вращающихся дверей), окон, оконных створок, планчатых створок, дверей гаражного типа и т. п. из любых материалов </t>
  </si>
  <si>
    <t>233860301986386030100100220005629244</t>
  </si>
  <si>
    <t xml:space="preserve">Оказание услуг по организации в 2024 учебном году питания обучающихся муниципального бюджетного общеобразовательного учреждения "Средняя школа №8" </t>
  </si>
  <si>
    <t>233860301986386030100100230005629244</t>
  </si>
  <si>
    <t xml:space="preserve">Оказание услуг по организации в 2023 учебном году питания обучающихся  в лагере дневного пребывания </t>
  </si>
  <si>
    <t>243860301986386030100100240005629244</t>
  </si>
  <si>
    <t xml:space="preserve">Оказание услуг по организации в 2024 учебном году питания обучающихся  в лагере дневного пребывания </t>
  </si>
  <si>
    <t>243860301986386030100100250005629244</t>
  </si>
  <si>
    <t>МАДОУ ДС №44                    "Золотой ключик"</t>
  </si>
  <si>
    <t xml:space="preserve">Поставка игрового и спортивного оборудования на детские игровые площадки </t>
  </si>
  <si>
    <t>Поставка продуктов питания "Овощная продукция" на 4 квартал 2022</t>
  </si>
  <si>
    <t>Поставка продуктов питания "Мясо (включая мясо птицы)  и пищевые субпродукты"                               на 4 квартал 2022</t>
  </si>
  <si>
    <t>Поставка продуктов питания "Молоко и молочная продукция"  на 3 квартал 2022</t>
  </si>
  <si>
    <t>Поставка продуктов питания                       "Яйцо диетическое" на 3-4 квартал</t>
  </si>
  <si>
    <t>Поставка продуктов питания  "Ягода свежемороженая" на 1-2 квартал 2022</t>
  </si>
  <si>
    <t>Поставка хозяйственных средств и санитарно-гигиенических и туалетных принадлежностей</t>
  </si>
  <si>
    <t>Поставка продуктов питания "Хлеб и хлебобулочные изделия "на 3-4 квартал</t>
  </si>
  <si>
    <t>Планируемые закупки товаров, работ, услуг на 2022 год и плановый период (2023-2024 годы) у субъектов малого предпринимательства, социально ориентированных некоммерческих организаций, в соответствии Федеральным законом №223-ФЗ «О закупках товаров, работ, услуг отдельными видами юридических лиц»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</si>
</sst>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"/>
  </numFmts>
  <fonts count="23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10"/>
      <color rgb="FF383838"/>
      <name val="Times New Roman"/>
      <family val="1"/>
      <charset val="204"/>
    </font>
    <font>
      <sz val="10"/>
      <color rgb="FF33405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9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43" fontId="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55">
    <xf numFmtId="0" fontId="0" fillId="0" borderId="0" xfId="0"/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17" fontId="4" fillId="0" borderId="7" xfId="0" applyNumberFormat="1" applyFont="1" applyFill="1" applyBorder="1" applyAlignment="1">
      <alignment horizontal="center" vertical="center" wrapText="1"/>
    </xf>
    <xf numFmtId="17" fontId="1" fillId="0" borderId="7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7" fontId="1" fillId="0" borderId="7" xfId="0" applyNumberFormat="1" applyFont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49" fontId="11" fillId="3" borderId="7" xfId="0" applyNumberFormat="1" applyFont="1" applyFill="1" applyBorder="1" applyAlignment="1" applyProtection="1">
      <alignment horizontal="center" vertical="center" wrapText="1"/>
    </xf>
    <xf numFmtId="17" fontId="1" fillId="0" borderId="9" xfId="0" applyNumberFormat="1" applyFont="1" applyBorder="1" applyAlignment="1">
      <alignment horizontal="center" vertical="center" wrapText="1"/>
    </xf>
    <xf numFmtId="49" fontId="11" fillId="0" borderId="7" xfId="0" applyNumberFormat="1" applyFont="1" applyFill="1" applyBorder="1" applyAlignment="1" applyProtection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49" fontId="12" fillId="0" borderId="7" xfId="0" applyNumberFormat="1" applyFont="1" applyFill="1" applyBorder="1" applyAlignment="1" applyProtection="1">
      <alignment horizontal="center" vertical="center" wrapText="1"/>
    </xf>
    <xf numFmtId="49" fontId="14" fillId="0" borderId="7" xfId="9" applyNumberFormat="1" applyFont="1" applyBorder="1" applyAlignment="1" applyProtection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1" fillId="3" borderId="7" xfId="0" applyNumberFormat="1" applyFont="1" applyFill="1" applyBorder="1" applyAlignment="1" applyProtection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49" fontId="1" fillId="4" borderId="7" xfId="0" applyNumberFormat="1" applyFont="1" applyFill="1" applyBorder="1" applyAlignment="1">
      <alignment horizontal="center" vertical="center" wrapText="1"/>
    </xf>
    <xf numFmtId="17" fontId="1" fillId="4" borderId="7" xfId="0" applyNumberFormat="1" applyFont="1" applyFill="1" applyBorder="1" applyAlignment="1">
      <alignment horizontal="center" vertical="center" wrapText="1"/>
    </xf>
    <xf numFmtId="1" fontId="11" fillId="0" borderId="7" xfId="0" applyNumberFormat="1" applyFont="1" applyFill="1" applyBorder="1" applyAlignment="1">
      <alignment horizontal="center" vertical="center" wrapText="1"/>
    </xf>
    <xf numFmtId="49" fontId="11" fillId="0" borderId="7" xfId="0" applyNumberFormat="1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 applyProtection="1">
      <alignment horizontal="center" vertical="center" wrapText="1"/>
      <protection locked="0"/>
    </xf>
    <xf numFmtId="17" fontId="1" fillId="0" borderId="7" xfId="0" applyNumberFormat="1" applyFont="1" applyFill="1" applyBorder="1" applyAlignment="1">
      <alignment horizontal="center" vertical="center" wrapText="1"/>
    </xf>
    <xf numFmtId="17" fontId="4" fillId="0" borderId="7" xfId="0" applyNumberFormat="1" applyFont="1" applyBorder="1" applyAlignment="1">
      <alignment horizontal="center" vertical="center" wrapText="1"/>
    </xf>
    <xf numFmtId="17" fontId="4" fillId="2" borderId="7" xfId="0" applyNumberFormat="1" applyFont="1" applyFill="1" applyBorder="1" applyAlignment="1">
      <alignment horizontal="center" vertical="center" wrapText="1"/>
    </xf>
    <xf numFmtId="17" fontId="11" fillId="3" borderId="7" xfId="0" applyNumberFormat="1" applyFont="1" applyFill="1" applyBorder="1" applyAlignment="1" applyProtection="1">
      <alignment horizontal="center" vertical="center" wrapText="1"/>
    </xf>
    <xf numFmtId="17" fontId="11" fillId="0" borderId="7" xfId="0" applyNumberFormat="1" applyFont="1" applyFill="1" applyBorder="1" applyAlignment="1" applyProtection="1">
      <alignment horizontal="center" vertical="center" wrapText="1"/>
    </xf>
    <xf numFmtId="17" fontId="11" fillId="0" borderId="7" xfId="0" applyNumberFormat="1" applyFont="1" applyFill="1" applyBorder="1" applyAlignment="1">
      <alignment horizontal="center" vertical="center" wrapText="1" shrinkToFit="1"/>
    </xf>
    <xf numFmtId="17" fontId="11" fillId="4" borderId="7" xfId="0" applyNumberFormat="1" applyFont="1" applyFill="1" applyBorder="1" applyAlignment="1">
      <alignment horizontal="center" vertical="center" wrapText="1"/>
    </xf>
    <xf numFmtId="164" fontId="8" fillId="5" borderId="7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17" fontId="1" fillId="0" borderId="9" xfId="0" applyNumberFormat="1" applyFont="1" applyFill="1" applyBorder="1" applyAlignment="1">
      <alignment horizontal="center" vertical="center" wrapText="1"/>
    </xf>
    <xf numFmtId="49" fontId="11" fillId="3" borderId="6" xfId="0" applyNumberFormat="1" applyFont="1" applyFill="1" applyBorder="1" applyAlignment="1" applyProtection="1">
      <alignment horizontal="center" vertical="center" wrapText="1"/>
    </xf>
    <xf numFmtId="17" fontId="1" fillId="0" borderId="9" xfId="0" applyNumberFormat="1" applyFont="1" applyBorder="1" applyAlignment="1">
      <alignment horizontal="center" vertical="center"/>
    </xf>
    <xf numFmtId="17" fontId="11" fillId="3" borderId="9" xfId="0" applyNumberFormat="1" applyFont="1" applyFill="1" applyBorder="1" applyAlignment="1" applyProtection="1">
      <alignment horizontal="center" vertical="center" wrapText="1"/>
    </xf>
    <xf numFmtId="17" fontId="11" fillId="3" borderId="8" xfId="0" applyNumberFormat="1" applyFont="1" applyFill="1" applyBorder="1" applyAlignment="1" applyProtection="1">
      <alignment horizontal="center" vertical="center" wrapText="1"/>
    </xf>
    <xf numFmtId="0" fontId="17" fillId="5" borderId="7" xfId="0" applyFont="1" applyFill="1" applyBorder="1" applyAlignment="1">
      <alignment horizontal="center" vertical="center"/>
    </xf>
    <xf numFmtId="49" fontId="17" fillId="5" borderId="7" xfId="0" applyNumberFormat="1" applyFont="1" applyFill="1" applyBorder="1" applyAlignment="1">
      <alignment horizontal="center" vertical="center"/>
    </xf>
    <xf numFmtId="49" fontId="8" fillId="5" borderId="7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 wrapText="1"/>
    </xf>
    <xf numFmtId="4" fontId="4" fillId="2" borderId="7" xfId="0" applyNumberFormat="1" applyFont="1" applyFill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/>
    </xf>
    <xf numFmtId="4" fontId="11" fillId="3" borderId="7" xfId="0" applyNumberFormat="1" applyFont="1" applyFill="1" applyBorder="1" applyAlignment="1" applyProtection="1">
      <alignment horizontal="center" vertical="center" wrapText="1"/>
    </xf>
    <xf numFmtId="4" fontId="4" fillId="0" borderId="7" xfId="0" applyNumberFormat="1" applyFont="1" applyFill="1" applyBorder="1" applyAlignment="1">
      <alignment horizontal="center" vertical="center" wrapText="1"/>
    </xf>
    <xf numFmtId="4" fontId="1" fillId="2" borderId="7" xfId="0" applyNumberFormat="1" applyFont="1" applyFill="1" applyBorder="1" applyAlignment="1">
      <alignment horizontal="center" vertical="center" wrapText="1"/>
    </xf>
    <xf numFmtId="0" fontId="4" fillId="0" borderId="7" xfId="3" applyFont="1" applyBorder="1" applyAlignment="1">
      <alignment horizontal="center" vertical="center"/>
    </xf>
    <xf numFmtId="4" fontId="1" fillId="0" borderId="7" xfId="0" applyNumberFormat="1" applyFont="1" applyFill="1" applyBorder="1" applyAlignment="1">
      <alignment horizontal="center" vertical="center"/>
    </xf>
    <xf numFmtId="4" fontId="4" fillId="0" borderId="7" xfId="4" applyNumberFormat="1" applyFont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left" vertical="center" wrapText="1"/>
    </xf>
    <xf numFmtId="0" fontId="1" fillId="2" borderId="7" xfId="8" applyFont="1" applyFill="1" applyBorder="1" applyAlignment="1">
      <alignment horizontal="center" vertical="center" wrapText="1"/>
    </xf>
    <xf numFmtId="0" fontId="1" fillId="2" borderId="7" xfId="8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vertical="center" wrapText="1"/>
    </xf>
    <xf numFmtId="0" fontId="1" fillId="2" borderId="7" xfId="8" applyFont="1" applyFill="1" applyBorder="1" applyAlignment="1">
      <alignment horizontal="left" vertical="center" wrapText="1"/>
    </xf>
    <xf numFmtId="4" fontId="4" fillId="2" borderId="7" xfId="8" applyNumberFormat="1" applyFont="1" applyFill="1" applyBorder="1" applyAlignment="1">
      <alignment horizontal="center" vertical="center" wrapText="1"/>
    </xf>
    <xf numFmtId="17" fontId="4" fillId="2" borderId="7" xfId="8" applyNumberFormat="1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7" fontId="11" fillId="0" borderId="6" xfId="0" applyNumberFormat="1" applyFont="1" applyBorder="1" applyAlignment="1">
      <alignment horizontal="center" vertical="center" wrapText="1"/>
    </xf>
    <xf numFmtId="17" fontId="11" fillId="0" borderId="7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" fontId="19" fillId="0" borderId="0" xfId="0" quotePrefix="1" applyNumberFormat="1" applyFont="1" applyAlignment="1" applyProtection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7" fontId="4" fillId="0" borderId="7" xfId="0" applyNumberFormat="1" applyFont="1" applyBorder="1" applyAlignment="1">
      <alignment horizontal="center" vertical="center"/>
    </xf>
    <xf numFmtId="1" fontId="4" fillId="0" borderId="7" xfId="0" quotePrefix="1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4" fontId="4" fillId="2" borderId="7" xfId="8" applyNumberFormat="1" applyFont="1" applyFill="1" applyBorder="1" applyAlignment="1">
      <alignment horizontal="center" vertical="center"/>
    </xf>
    <xf numFmtId="0" fontId="4" fillId="2" borderId="7" xfId="8" applyFont="1" applyFill="1" applyBorder="1" applyAlignment="1">
      <alignment horizontal="center" vertical="center" wrapText="1"/>
    </xf>
    <xf numFmtId="17" fontId="4" fillId="0" borderId="6" xfId="0" applyNumberFormat="1" applyFont="1" applyBorder="1" applyAlignment="1">
      <alignment horizontal="center" vertical="center" wrapText="1"/>
    </xf>
    <xf numFmtId="1" fontId="19" fillId="0" borderId="7" xfId="0" applyNumberFormat="1" applyFont="1" applyBorder="1" applyAlignment="1">
      <alignment horizontal="center" vertical="center" wrapText="1"/>
    </xf>
    <xf numFmtId="1" fontId="19" fillId="0" borderId="0" xfId="0" quotePrefix="1" applyNumberFormat="1" applyFont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0" fontId="11" fillId="3" borderId="7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7" xfId="3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4" fillId="0" borderId="7" xfId="3" applyFont="1" applyBorder="1" applyAlignment="1">
      <alignment horizontal="center" vertical="center" wrapText="1"/>
    </xf>
    <xf numFmtId="0" fontId="4" fillId="0" borderId="7" xfId="4" applyFont="1" applyBorder="1" applyAlignment="1">
      <alignment horizontal="center" vertical="center" wrapText="1"/>
    </xf>
    <xf numFmtId="4" fontId="4" fillId="0" borderId="7" xfId="5" applyNumberFormat="1" applyFont="1" applyBorder="1" applyAlignment="1">
      <alignment horizontal="center" vertical="center" wrapText="1"/>
    </xf>
    <xf numFmtId="4" fontId="4" fillId="0" borderId="7" xfId="6" applyNumberFormat="1" applyFont="1" applyBorder="1" applyAlignment="1">
      <alignment horizontal="center" vertical="center" wrapText="1"/>
    </xf>
    <xf numFmtId="4" fontId="4" fillId="0" borderId="7" xfId="7" applyNumberFormat="1" applyFont="1" applyBorder="1" applyAlignment="1">
      <alignment horizontal="center" vertical="center" wrapText="1"/>
    </xf>
    <xf numFmtId="4" fontId="11" fillId="0" borderId="7" xfId="0" applyNumberFormat="1" applyFont="1" applyBorder="1" applyAlignment="1">
      <alignment horizontal="center" vertical="center" wrapText="1"/>
    </xf>
    <xf numFmtId="17" fontId="4" fillId="0" borderId="7" xfId="3" applyNumberFormat="1" applyFont="1" applyBorder="1" applyAlignment="1">
      <alignment horizontal="center" vertical="center"/>
    </xf>
    <xf numFmtId="4" fontId="4" fillId="0" borderId="7" xfId="3" applyNumberFormat="1" applyFont="1" applyBorder="1" applyAlignment="1">
      <alignment horizontal="center" vertical="center" wrapText="1"/>
    </xf>
    <xf numFmtId="0" fontId="4" fillId="0" borderId="7" xfId="8" applyFont="1" applyBorder="1" applyAlignment="1">
      <alignment horizontal="center" vertical="center" wrapText="1"/>
    </xf>
    <xf numFmtId="4" fontId="4" fillId="0" borderId="7" xfId="8" applyNumberFormat="1" applyFont="1" applyBorder="1" applyAlignment="1">
      <alignment horizontal="center" vertical="center" wrapText="1"/>
    </xf>
    <xf numFmtId="4" fontId="4" fillId="2" borderId="7" xfId="0" applyNumberFormat="1" applyFont="1" applyFill="1" applyBorder="1" applyAlignment="1">
      <alignment horizontal="center" vertical="center"/>
    </xf>
    <xf numFmtId="4" fontId="11" fillId="0" borderId="7" xfId="1" applyNumberFormat="1" applyFont="1" applyBorder="1" applyAlignment="1">
      <alignment horizontal="center" vertical="center" wrapText="1"/>
    </xf>
    <xf numFmtId="4" fontId="11" fillId="0" borderId="7" xfId="0" applyNumberFormat="1" applyFont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17" fontId="1" fillId="2" borderId="7" xfId="0" applyNumberFormat="1" applyFont="1" applyFill="1" applyBorder="1" applyAlignment="1">
      <alignment horizontal="center" vertical="center"/>
    </xf>
    <xf numFmtId="4" fontId="11" fillId="2" borderId="7" xfId="0" applyNumberFormat="1" applyFont="1" applyFill="1" applyBorder="1" applyAlignment="1">
      <alignment horizontal="center" vertical="center"/>
    </xf>
    <xf numFmtId="1" fontId="4" fillId="0" borderId="7" xfId="0" applyNumberFormat="1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/>
    </xf>
    <xf numFmtId="17" fontId="1" fillId="0" borderId="7" xfId="0" applyNumberFormat="1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 wrapText="1"/>
    </xf>
    <xf numFmtId="4" fontId="11" fillId="0" borderId="7" xfId="1" applyNumberFormat="1" applyFont="1" applyFill="1" applyBorder="1" applyAlignment="1">
      <alignment horizontal="center" vertical="center" wrapText="1"/>
    </xf>
    <xf numFmtId="4" fontId="12" fillId="6" borderId="16" xfId="0" applyNumberFormat="1" applyFont="1" applyFill="1" applyBorder="1" applyAlignment="1" applyProtection="1">
      <alignment horizontal="center" vertical="center" wrapText="1"/>
    </xf>
    <xf numFmtId="4" fontId="12" fillId="6" borderId="17" xfId="0" applyNumberFormat="1" applyFont="1" applyFill="1" applyBorder="1" applyAlignment="1" applyProtection="1">
      <alignment horizontal="center" vertical="center" wrapText="1"/>
    </xf>
    <xf numFmtId="4" fontId="4" fillId="0" borderId="19" xfId="0" applyNumberFormat="1" applyFont="1" applyBorder="1" applyAlignment="1">
      <alignment horizontal="center" vertical="center" wrapText="1"/>
    </xf>
    <xf numFmtId="4" fontId="11" fillId="3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center" vertical="center" wrapText="1"/>
    </xf>
    <xf numFmtId="4" fontId="9" fillId="0" borderId="7" xfId="0" applyNumberFormat="1" applyFont="1" applyBorder="1" applyAlignment="1">
      <alignment horizontal="center" vertical="center" wrapText="1"/>
    </xf>
    <xf numFmtId="17" fontId="2" fillId="0" borderId="7" xfId="0" applyNumberFormat="1" applyFont="1" applyBorder="1" applyAlignment="1">
      <alignment horizontal="center" vertical="center"/>
    </xf>
    <xf numFmtId="17" fontId="2" fillId="0" borderId="7" xfId="0" applyNumberFormat="1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4" fontId="17" fillId="5" borderId="7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7" fillId="5" borderId="10" xfId="0" applyFont="1" applyFill="1" applyBorder="1" applyAlignment="1">
      <alignment horizontal="center" vertical="center" wrapText="1"/>
    </xf>
    <xf numFmtId="0" fontId="17" fillId="5" borderId="11" xfId="0" applyFont="1" applyFill="1" applyBorder="1" applyAlignment="1">
      <alignment horizontal="center" vertical="center" wrapText="1"/>
    </xf>
    <xf numFmtId="0" fontId="17" fillId="5" borderId="12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center" vertical="center" wrapText="1"/>
    </xf>
    <xf numFmtId="0" fontId="17" fillId="5" borderId="14" xfId="0" applyFont="1" applyFill="1" applyBorder="1" applyAlignment="1">
      <alignment horizontal="center" vertical="center" wrapText="1"/>
    </xf>
    <xf numFmtId="0" fontId="17" fillId="5" borderId="1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1" fillId="5" borderId="7" xfId="0" applyFont="1" applyFill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0">
    <cellStyle name="Гиперссылка" xfId="9" builtinId="8"/>
    <cellStyle name="Обычный" xfId="0" builtinId="0"/>
    <cellStyle name="Обычный 2" xfId="3"/>
    <cellStyle name="Обычный 2 2" xfId="8"/>
    <cellStyle name="Обычный 4" xfId="2"/>
    <cellStyle name="Обычный 5" xfId="5"/>
    <cellStyle name="Обычный 6" xfId="6"/>
    <cellStyle name="Обычный 7" xfId="7"/>
    <cellStyle name="Обычный 8" xfId="4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73;&#1091;&#1090;&#1072;&#1082;&#1086;&#1074;&#1072;%20&#1083;&#1088;/AppData/Local/Microsoft/Windows/Temporary%20Internet%20Files/Content.Outlook/0UWN7EGV/&#1056;&#1040;&#1047;&#1053;&#1054;&#1045;/&#1055;&#1051;&#1040;&#1053;-&#1043;&#1056;&#1040;&#1060;&#1048;&#1050;%202022-2024&#1075;/&#1055;&#1051;&#1040;&#1053;-&#1043;&#1056;&#1040;&#1060;&#1048;&#1050;%202022-2024%20(06)%20&#1086;&#1090;%2014.03.2022&#1075;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1"/>
      <sheetName val="Лист 2"/>
    </sheetNames>
    <sheetDataSet>
      <sheetData sheetId="0" refreshError="1"/>
      <sheetData sheetId="1" refreshError="1">
        <row r="9">
          <cell r="CG9">
            <v>300000</v>
          </cell>
        </row>
        <row r="20">
          <cell r="F20" t="str">
            <v xml:space="preserve">223860301267486030100100050002640244,  </v>
          </cell>
          <cell r="AR20" t="str">
            <v>Поставка видеокамеры</v>
          </cell>
        </row>
        <row r="22">
          <cell r="F22" t="str">
            <v xml:space="preserve">223860301267486030100100060005811244 </v>
          </cell>
          <cell r="AR22" t="str">
            <v>Поставка учебной литературы</v>
          </cell>
        </row>
        <row r="24">
          <cell r="F24" t="str">
            <v xml:space="preserve">223860301267486030100100070001712244 </v>
          </cell>
          <cell r="AR24" t="str">
            <v>Поставка бумаги</v>
          </cell>
        </row>
        <row r="26">
          <cell r="F26" t="str">
            <v xml:space="preserve">223860301267486030100100080000000244  </v>
          </cell>
          <cell r="AR26" t="str">
            <v>Поставка и сборка мебели</v>
          </cell>
        </row>
        <row r="35">
          <cell r="F35" t="str">
            <v xml:space="preserve">223860301267486030100100110005629244 </v>
          </cell>
          <cell r="AR35" t="str">
            <v>Оказание услуг по организации в 2022 учебном году питания обучающихся МБОУ "СШ №32"</v>
          </cell>
        </row>
        <row r="37">
          <cell r="F37" t="str">
            <v xml:space="preserve">223860301267486030100100120005629244 </v>
          </cell>
          <cell r="AR37" t="str">
            <v>Оказание услуг по организации в 2023 учебном году питания обучающихся МБОУ "СШ №32"</v>
          </cell>
        </row>
        <row r="39">
          <cell r="F39" t="str">
            <v xml:space="preserve">223860301267486030100100130008690244  </v>
          </cell>
          <cell r="AR39" t="str">
            <v>Оказание услуг  по проведению периодического медицинского осмотра в 2023 году сотрудников МБОУ "СШ №32"</v>
          </cell>
        </row>
        <row r="41">
          <cell r="F41" t="str">
            <v xml:space="preserve">223860301267486030100100140005629244,  </v>
          </cell>
          <cell r="AR41" t="str">
            <v xml:space="preserve">Оказание в летний период 2022 года услуг по организации питания детей в лагере дневного пребывания </v>
          </cell>
        </row>
        <row r="43">
          <cell r="F43" t="str">
            <v xml:space="preserve">223860301267486030100100150005629244 </v>
          </cell>
          <cell r="AR43" t="str">
            <v xml:space="preserve">Оказание в осенний период 2022 года услуг по организации питания детей в лагере дневного пребывания </v>
          </cell>
        </row>
        <row r="49">
          <cell r="F49" t="str">
            <v xml:space="preserve">223860301267486030100100430012620244 </v>
          </cell>
          <cell r="AR49" t="str">
            <v xml:space="preserve">Поставка сканеров </v>
          </cell>
        </row>
        <row r="51">
          <cell r="F51" t="str">
            <v xml:space="preserve">223860301267486030100100440012620244 </v>
          </cell>
          <cell r="AR51" t="str">
            <v xml:space="preserve">Поставка ноутбуков </v>
          </cell>
        </row>
        <row r="53">
          <cell r="F53" t="str">
            <v xml:space="preserve">223860301267486030100100450012910244 </v>
          </cell>
          <cell r="AR53" t="str">
            <v>Поставка легкового автомобиля</v>
          </cell>
        </row>
        <row r="56">
          <cell r="F56" t="str">
            <v xml:space="preserve">233860301267486030100100180001712244 </v>
          </cell>
          <cell r="AR56" t="str">
            <v>Поставка бумаги</v>
          </cell>
        </row>
        <row r="58">
          <cell r="F58" t="str">
            <v>233860301267486030100100190005629244</v>
          </cell>
          <cell r="AR58" t="str">
            <v xml:space="preserve">Оказание в летний период 2023 года услуг по организации питания детей в лагере дневного пребывания </v>
          </cell>
        </row>
        <row r="62">
          <cell r="F62" t="str">
            <v>233860301267486030100100200005629244</v>
          </cell>
        </row>
        <row r="73">
          <cell r="F73" t="str">
            <v xml:space="preserve">233860301267486030100100250000000244  </v>
          </cell>
        </row>
        <row r="89">
          <cell r="F89" t="str">
            <v xml:space="preserve">243860301267486030100100300001712244 </v>
          </cell>
          <cell r="AR89" t="str">
            <v>Поставка бумаги</v>
          </cell>
        </row>
        <row r="91">
          <cell r="F91" t="str">
            <v>243860301267486030100100310005629244</v>
          </cell>
          <cell r="AR91" t="str">
            <v xml:space="preserve">Оказание в летний период 2024 года услуг по организации питания детей в лагере дневного пребывания </v>
          </cell>
        </row>
        <row r="110">
          <cell r="F110" t="str">
            <v>243860301267486030100100390008690244</v>
          </cell>
          <cell r="AR110" t="str">
            <v>Оказание услуг  по проведению периодического медицинского осмотра сотрудников МБОУ "СШ № 32"</v>
          </cell>
        </row>
        <row r="112">
          <cell r="F112" t="str">
            <v>243860301267486030100100400005629244</v>
          </cell>
          <cell r="AR112" t="str">
            <v>Оказание услуг по организации в 2024 учебном году питания обучающихся МБОУ "СШ №32"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739"/>
  <sheetViews>
    <sheetView workbookViewId="0">
      <selection activeCell="A3" sqref="A3:K3"/>
    </sheetView>
  </sheetViews>
  <sheetFormatPr defaultRowHeight="12.75" x14ac:dyDescent="0.25"/>
  <cols>
    <col min="1" max="1" width="5.7109375" style="6" customWidth="1"/>
    <col min="2" max="2" width="19.7109375" style="6" customWidth="1"/>
    <col min="3" max="3" width="12.28515625" style="6" customWidth="1"/>
    <col min="4" max="4" width="20.85546875" style="6" customWidth="1"/>
    <col min="5" max="5" width="12.28515625" style="6" customWidth="1"/>
    <col min="6" max="6" width="16.5703125" style="6" customWidth="1"/>
    <col min="7" max="10" width="12.5703125" style="6" customWidth="1"/>
    <col min="11" max="11" width="15.140625" style="6" customWidth="1"/>
    <col min="12" max="12" width="7" style="6" customWidth="1"/>
    <col min="13" max="16384" width="9.140625" style="6"/>
  </cols>
  <sheetData>
    <row r="1" spans="1:11" ht="15.75" x14ac:dyDescent="0.25">
      <c r="J1" s="152" t="s">
        <v>1246</v>
      </c>
      <c r="K1" s="152"/>
    </row>
    <row r="3" spans="1:11" ht="15.75" x14ac:dyDescent="0.25">
      <c r="A3" s="153" t="s">
        <v>0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</row>
    <row r="4" spans="1:11" x14ac:dyDescent="0.25">
      <c r="A4" s="11"/>
    </row>
    <row r="5" spans="1:11" ht="22.5" customHeight="1" x14ac:dyDescent="0.25">
      <c r="A5" s="143" t="s">
        <v>1</v>
      </c>
      <c r="B5" s="143" t="s">
        <v>2</v>
      </c>
      <c r="C5" s="135" t="s">
        <v>3</v>
      </c>
      <c r="D5" s="136"/>
      <c r="E5" s="143" t="s">
        <v>4</v>
      </c>
      <c r="F5" s="143" t="s">
        <v>5</v>
      </c>
      <c r="G5" s="135" t="s">
        <v>6</v>
      </c>
      <c r="H5" s="148"/>
      <c r="I5" s="148"/>
      <c r="J5" s="136"/>
      <c r="K5" s="143" t="s">
        <v>7</v>
      </c>
    </row>
    <row r="6" spans="1:11" x14ac:dyDescent="0.25">
      <c r="A6" s="145"/>
      <c r="B6" s="146"/>
      <c r="C6" s="143" t="s">
        <v>8</v>
      </c>
      <c r="D6" s="143" t="s">
        <v>9</v>
      </c>
      <c r="E6" s="145"/>
      <c r="F6" s="145"/>
      <c r="G6" s="143" t="s">
        <v>10</v>
      </c>
      <c r="H6" s="135" t="s">
        <v>11</v>
      </c>
      <c r="I6" s="136"/>
      <c r="J6" s="143" t="s">
        <v>12</v>
      </c>
      <c r="K6" s="145"/>
    </row>
    <row r="7" spans="1:11" ht="75" customHeight="1" x14ac:dyDescent="0.25">
      <c r="A7" s="144"/>
      <c r="B7" s="147"/>
      <c r="C7" s="147"/>
      <c r="D7" s="147"/>
      <c r="E7" s="147"/>
      <c r="F7" s="147"/>
      <c r="G7" s="147"/>
      <c r="H7" s="1" t="s">
        <v>13</v>
      </c>
      <c r="I7" s="1" t="s">
        <v>14</v>
      </c>
      <c r="J7" s="144"/>
      <c r="K7" s="144"/>
    </row>
    <row r="8" spans="1:11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</row>
    <row r="9" spans="1:11" ht="63.75" x14ac:dyDescent="0.25">
      <c r="A9" s="3">
        <v>1</v>
      </c>
      <c r="B9" s="1" t="s">
        <v>1265</v>
      </c>
      <c r="C9" s="1" t="s">
        <v>1185</v>
      </c>
      <c r="D9" s="1" t="s">
        <v>458</v>
      </c>
      <c r="E9" s="1" t="s">
        <v>100</v>
      </c>
      <c r="F9" s="67">
        <v>453.28</v>
      </c>
      <c r="G9" s="67">
        <v>453.28</v>
      </c>
      <c r="H9" s="67">
        <v>0</v>
      </c>
      <c r="I9" s="67">
        <v>0</v>
      </c>
      <c r="J9" s="67">
        <v>0</v>
      </c>
      <c r="K9" s="15">
        <v>44562</v>
      </c>
    </row>
    <row r="10" spans="1:11" ht="89.25" x14ac:dyDescent="0.25">
      <c r="A10" s="3">
        <f>A9+1</f>
        <v>2</v>
      </c>
      <c r="B10" s="18" t="s">
        <v>890</v>
      </c>
      <c r="C10" s="13" t="s">
        <v>895</v>
      </c>
      <c r="D10" s="18" t="s">
        <v>896</v>
      </c>
      <c r="E10" s="1" t="s">
        <v>100</v>
      </c>
      <c r="F10" s="67">
        <v>147</v>
      </c>
      <c r="G10" s="67">
        <v>147</v>
      </c>
      <c r="H10" s="67">
        <v>0</v>
      </c>
      <c r="I10" s="67">
        <v>0</v>
      </c>
      <c r="J10" s="67">
        <v>0</v>
      </c>
      <c r="K10" s="40">
        <v>44562</v>
      </c>
    </row>
    <row r="11" spans="1:11" ht="63.75" x14ac:dyDescent="0.25">
      <c r="A11" s="3">
        <f t="shared" ref="A11:A74" si="0">A10+1</f>
        <v>3</v>
      </c>
      <c r="B11" s="18" t="s">
        <v>890</v>
      </c>
      <c r="C11" s="13" t="s">
        <v>897</v>
      </c>
      <c r="D11" s="18" t="s">
        <v>898</v>
      </c>
      <c r="E11" s="1" t="s">
        <v>100</v>
      </c>
      <c r="F11" s="67">
        <v>1518.4</v>
      </c>
      <c r="G11" s="67">
        <v>1518.4</v>
      </c>
      <c r="H11" s="67">
        <v>0</v>
      </c>
      <c r="I11" s="67">
        <v>0</v>
      </c>
      <c r="J11" s="67">
        <v>0</v>
      </c>
      <c r="K11" s="40">
        <v>44562</v>
      </c>
    </row>
    <row r="12" spans="1:11" ht="63.75" x14ac:dyDescent="0.25">
      <c r="A12" s="3">
        <f t="shared" si="0"/>
        <v>4</v>
      </c>
      <c r="B12" s="1" t="s">
        <v>1214</v>
      </c>
      <c r="C12" s="2" t="s">
        <v>957</v>
      </c>
      <c r="D12" s="36" t="s">
        <v>958</v>
      </c>
      <c r="E12" s="18" t="s">
        <v>870</v>
      </c>
      <c r="F12" s="67">
        <v>500.03</v>
      </c>
      <c r="G12" s="67">
        <v>500.03</v>
      </c>
      <c r="H12" s="67">
        <v>0</v>
      </c>
      <c r="I12" s="67">
        <v>0</v>
      </c>
      <c r="J12" s="67">
        <v>0</v>
      </c>
      <c r="K12" s="15">
        <v>44562</v>
      </c>
    </row>
    <row r="13" spans="1:11" ht="63.75" x14ac:dyDescent="0.25">
      <c r="A13" s="3">
        <f t="shared" si="0"/>
        <v>5</v>
      </c>
      <c r="B13" s="1" t="s">
        <v>1214</v>
      </c>
      <c r="C13" s="2" t="s">
        <v>959</v>
      </c>
      <c r="D13" s="1" t="s">
        <v>960</v>
      </c>
      <c r="E13" s="1" t="s">
        <v>100</v>
      </c>
      <c r="F13" s="67">
        <v>606.08000000000004</v>
      </c>
      <c r="G13" s="67">
        <v>606.08000000000004</v>
      </c>
      <c r="H13" s="67">
        <v>0</v>
      </c>
      <c r="I13" s="67">
        <v>0</v>
      </c>
      <c r="J13" s="67">
        <v>0</v>
      </c>
      <c r="K13" s="15">
        <v>44562</v>
      </c>
    </row>
    <row r="14" spans="1:11" ht="102" x14ac:dyDescent="0.25">
      <c r="A14" s="3">
        <f t="shared" si="0"/>
        <v>6</v>
      </c>
      <c r="B14" s="1" t="s">
        <v>1214</v>
      </c>
      <c r="C14" s="2" t="s">
        <v>961</v>
      </c>
      <c r="D14" s="1" t="s">
        <v>962</v>
      </c>
      <c r="E14" s="18" t="s">
        <v>870</v>
      </c>
      <c r="F14" s="67">
        <v>150</v>
      </c>
      <c r="G14" s="67">
        <v>150</v>
      </c>
      <c r="H14" s="67">
        <v>0</v>
      </c>
      <c r="I14" s="67">
        <v>0</v>
      </c>
      <c r="J14" s="67">
        <v>0</v>
      </c>
      <c r="K14" s="15">
        <v>44562</v>
      </c>
    </row>
    <row r="15" spans="1:11" ht="63.75" x14ac:dyDescent="0.25">
      <c r="A15" s="3">
        <f t="shared" si="0"/>
        <v>7</v>
      </c>
      <c r="B15" s="1" t="s">
        <v>1214</v>
      </c>
      <c r="C15" s="2" t="s">
        <v>963</v>
      </c>
      <c r="D15" s="1" t="s">
        <v>964</v>
      </c>
      <c r="E15" s="18" t="s">
        <v>870</v>
      </c>
      <c r="F15" s="67">
        <v>23.9</v>
      </c>
      <c r="G15" s="67">
        <v>23.9</v>
      </c>
      <c r="H15" s="67">
        <v>0</v>
      </c>
      <c r="I15" s="67">
        <v>0</v>
      </c>
      <c r="J15" s="67">
        <v>0</v>
      </c>
      <c r="K15" s="15">
        <v>44562</v>
      </c>
    </row>
    <row r="16" spans="1:11" ht="38.25" x14ac:dyDescent="0.25">
      <c r="A16" s="3">
        <f t="shared" si="0"/>
        <v>8</v>
      </c>
      <c r="B16" s="1" t="s">
        <v>1214</v>
      </c>
      <c r="C16" s="2" t="s">
        <v>965</v>
      </c>
      <c r="D16" s="1" t="s">
        <v>234</v>
      </c>
      <c r="E16" s="1" t="s">
        <v>100</v>
      </c>
      <c r="F16" s="67">
        <v>304.2</v>
      </c>
      <c r="G16" s="67">
        <v>304.2</v>
      </c>
      <c r="H16" s="67">
        <v>0</v>
      </c>
      <c r="I16" s="67">
        <v>0</v>
      </c>
      <c r="J16" s="67">
        <v>0</v>
      </c>
      <c r="K16" s="15">
        <v>44562</v>
      </c>
    </row>
    <row r="17" spans="1:11" ht="38.25" x14ac:dyDescent="0.25">
      <c r="A17" s="3">
        <f t="shared" si="0"/>
        <v>9</v>
      </c>
      <c r="B17" s="19" t="s">
        <v>1304</v>
      </c>
      <c r="C17" s="17" t="s">
        <v>698</v>
      </c>
      <c r="D17" s="17" t="s">
        <v>395</v>
      </c>
      <c r="E17" s="1" t="s">
        <v>100</v>
      </c>
      <c r="F17" s="67">
        <v>108.7</v>
      </c>
      <c r="G17" s="67">
        <v>108.7</v>
      </c>
      <c r="H17" s="67">
        <v>0</v>
      </c>
      <c r="I17" s="67">
        <v>0</v>
      </c>
      <c r="J17" s="67">
        <v>0</v>
      </c>
      <c r="K17" s="42">
        <v>44593</v>
      </c>
    </row>
    <row r="18" spans="1:11" ht="38.25" x14ac:dyDescent="0.25">
      <c r="A18" s="3">
        <f t="shared" si="0"/>
        <v>10</v>
      </c>
      <c r="B18" s="1" t="s">
        <v>1266</v>
      </c>
      <c r="C18" s="1" t="s">
        <v>485</v>
      </c>
      <c r="D18" s="1" t="s">
        <v>234</v>
      </c>
      <c r="E18" s="1" t="s">
        <v>100</v>
      </c>
      <c r="F18" s="67">
        <v>48.201999999999998</v>
      </c>
      <c r="G18" s="67">
        <f>F18</f>
        <v>48.201999999999998</v>
      </c>
      <c r="H18" s="67">
        <v>0</v>
      </c>
      <c r="I18" s="67">
        <v>0</v>
      </c>
      <c r="J18" s="67">
        <v>0</v>
      </c>
      <c r="K18" s="15">
        <v>44593</v>
      </c>
    </row>
    <row r="19" spans="1:11" ht="38.25" x14ac:dyDescent="0.25">
      <c r="A19" s="3">
        <f t="shared" si="0"/>
        <v>11</v>
      </c>
      <c r="B19" s="1" t="s">
        <v>1267</v>
      </c>
      <c r="C19" s="2" t="s">
        <v>597</v>
      </c>
      <c r="D19" s="1" t="s">
        <v>234</v>
      </c>
      <c r="E19" s="1" t="s">
        <v>100</v>
      </c>
      <c r="F19" s="67">
        <v>136.16999999999999</v>
      </c>
      <c r="G19" s="67">
        <v>136.16999999999999</v>
      </c>
      <c r="H19" s="67">
        <v>0</v>
      </c>
      <c r="I19" s="67">
        <v>0</v>
      </c>
      <c r="J19" s="67">
        <v>0</v>
      </c>
      <c r="K19" s="15">
        <v>44593</v>
      </c>
    </row>
    <row r="20" spans="1:11" ht="38.25" x14ac:dyDescent="0.25">
      <c r="A20" s="3">
        <f t="shared" si="0"/>
        <v>12</v>
      </c>
      <c r="B20" s="1" t="s">
        <v>1268</v>
      </c>
      <c r="C20" s="2" t="s">
        <v>233</v>
      </c>
      <c r="D20" s="5" t="s">
        <v>234</v>
      </c>
      <c r="E20" s="1" t="s">
        <v>100</v>
      </c>
      <c r="F20" s="67">
        <v>41.74</v>
      </c>
      <c r="G20" s="67">
        <f>F20</f>
        <v>41.74</v>
      </c>
      <c r="H20" s="67">
        <v>0</v>
      </c>
      <c r="I20" s="67">
        <v>0</v>
      </c>
      <c r="J20" s="67">
        <v>0</v>
      </c>
      <c r="K20" s="15">
        <v>44593</v>
      </c>
    </row>
    <row r="21" spans="1:11" ht="38.25" x14ac:dyDescent="0.25">
      <c r="A21" s="3">
        <f t="shared" si="0"/>
        <v>13</v>
      </c>
      <c r="B21" s="1" t="s">
        <v>1268</v>
      </c>
      <c r="C21" s="27" t="s">
        <v>245</v>
      </c>
      <c r="D21" s="5" t="s">
        <v>246</v>
      </c>
      <c r="E21" s="1" t="s">
        <v>100</v>
      </c>
      <c r="F21" s="67">
        <v>203.85</v>
      </c>
      <c r="G21" s="67">
        <f>F21</f>
        <v>203.85</v>
      </c>
      <c r="H21" s="67">
        <v>0</v>
      </c>
      <c r="I21" s="67">
        <v>0</v>
      </c>
      <c r="J21" s="67">
        <v>0</v>
      </c>
      <c r="K21" s="15">
        <v>44593</v>
      </c>
    </row>
    <row r="22" spans="1:11" ht="38.25" x14ac:dyDescent="0.25">
      <c r="A22" s="3">
        <f t="shared" si="0"/>
        <v>14</v>
      </c>
      <c r="B22" s="1" t="s">
        <v>1268</v>
      </c>
      <c r="C22" s="2" t="s">
        <v>247</v>
      </c>
      <c r="D22" s="5" t="s">
        <v>248</v>
      </c>
      <c r="E22" s="1" t="s">
        <v>100</v>
      </c>
      <c r="F22" s="67">
        <v>511.99</v>
      </c>
      <c r="G22" s="67">
        <f>F22</f>
        <v>511.99</v>
      </c>
      <c r="H22" s="67">
        <v>0</v>
      </c>
      <c r="I22" s="67">
        <v>0</v>
      </c>
      <c r="J22" s="67">
        <v>0</v>
      </c>
      <c r="K22" s="15">
        <v>44593</v>
      </c>
    </row>
    <row r="23" spans="1:11" ht="38.25" x14ac:dyDescent="0.25">
      <c r="A23" s="3">
        <f t="shared" si="0"/>
        <v>15</v>
      </c>
      <c r="B23" s="1" t="s">
        <v>1269</v>
      </c>
      <c r="C23" s="2" t="str">
        <f>'[1]Лист 2'!$F$24</f>
        <v xml:space="preserve">223860301267486030100100070001712244 </v>
      </c>
      <c r="D23" s="1" t="str">
        <f>'[1]Лист 2'!$AR$24</f>
        <v>Поставка бумаги</v>
      </c>
      <c r="E23" s="1" t="s">
        <v>100</v>
      </c>
      <c r="F23" s="67">
        <v>136.19999999999999</v>
      </c>
      <c r="G23" s="67">
        <v>136.19999999999999</v>
      </c>
      <c r="H23" s="67">
        <v>0</v>
      </c>
      <c r="I23" s="67">
        <v>0</v>
      </c>
      <c r="J23" s="67">
        <v>0</v>
      </c>
      <c r="K23" s="15">
        <v>44593</v>
      </c>
    </row>
    <row r="24" spans="1:11" ht="38.25" x14ac:dyDescent="0.25">
      <c r="A24" s="3">
        <f t="shared" si="0"/>
        <v>16</v>
      </c>
      <c r="B24" s="1" t="s">
        <v>1270</v>
      </c>
      <c r="C24" s="2" t="s">
        <v>1205</v>
      </c>
      <c r="D24" s="5" t="s">
        <v>727</v>
      </c>
      <c r="E24" s="1" t="s">
        <v>100</v>
      </c>
      <c r="F24" s="67">
        <v>136.16</v>
      </c>
      <c r="G24" s="67">
        <v>136.16</v>
      </c>
      <c r="H24" s="67">
        <v>0</v>
      </c>
      <c r="I24" s="67">
        <v>0</v>
      </c>
      <c r="J24" s="67">
        <v>0</v>
      </c>
      <c r="K24" s="15">
        <v>44593</v>
      </c>
    </row>
    <row r="25" spans="1:11" ht="76.5" x14ac:dyDescent="0.25">
      <c r="A25" s="3">
        <f t="shared" si="0"/>
        <v>17</v>
      </c>
      <c r="B25" s="1" t="s">
        <v>1214</v>
      </c>
      <c r="C25" s="2" t="s">
        <v>966</v>
      </c>
      <c r="D25" s="1" t="s">
        <v>967</v>
      </c>
      <c r="E25" s="1" t="s">
        <v>100</v>
      </c>
      <c r="F25" s="67">
        <v>757.35</v>
      </c>
      <c r="G25" s="67">
        <v>757.35</v>
      </c>
      <c r="H25" s="67">
        <v>0</v>
      </c>
      <c r="I25" s="67">
        <v>0</v>
      </c>
      <c r="J25" s="67">
        <v>0</v>
      </c>
      <c r="K25" s="15">
        <v>44593</v>
      </c>
    </row>
    <row r="26" spans="1:11" ht="51" x14ac:dyDescent="0.25">
      <c r="A26" s="3">
        <f t="shared" si="0"/>
        <v>18</v>
      </c>
      <c r="B26" s="1" t="s">
        <v>1214</v>
      </c>
      <c r="C26" s="2" t="s">
        <v>968</v>
      </c>
      <c r="D26" s="1" t="s">
        <v>969</v>
      </c>
      <c r="E26" s="18" t="s">
        <v>870</v>
      </c>
      <c r="F26" s="67">
        <v>10</v>
      </c>
      <c r="G26" s="67">
        <v>10</v>
      </c>
      <c r="H26" s="67">
        <v>0</v>
      </c>
      <c r="I26" s="67">
        <v>0</v>
      </c>
      <c r="J26" s="67">
        <v>0</v>
      </c>
      <c r="K26" s="15">
        <v>44593</v>
      </c>
    </row>
    <row r="27" spans="1:11" ht="51" x14ac:dyDescent="0.25">
      <c r="A27" s="3">
        <f t="shared" si="0"/>
        <v>19</v>
      </c>
      <c r="B27" s="1" t="s">
        <v>1214</v>
      </c>
      <c r="C27" s="2" t="s">
        <v>972</v>
      </c>
      <c r="D27" s="1" t="s">
        <v>775</v>
      </c>
      <c r="E27" s="18" t="s">
        <v>870</v>
      </c>
      <c r="F27" s="67">
        <v>329.3</v>
      </c>
      <c r="G27" s="67">
        <v>329.3</v>
      </c>
      <c r="H27" s="67">
        <v>0</v>
      </c>
      <c r="I27" s="67">
        <v>0</v>
      </c>
      <c r="J27" s="67">
        <v>0</v>
      </c>
      <c r="K27" s="15">
        <v>44593</v>
      </c>
    </row>
    <row r="28" spans="1:11" ht="51" x14ac:dyDescent="0.25">
      <c r="A28" s="3">
        <f t="shared" si="0"/>
        <v>20</v>
      </c>
      <c r="B28" s="1" t="s">
        <v>1214</v>
      </c>
      <c r="C28" s="2" t="s">
        <v>975</v>
      </c>
      <c r="D28" s="1" t="s">
        <v>976</v>
      </c>
      <c r="E28" s="18" t="s">
        <v>870</v>
      </c>
      <c r="F28" s="67">
        <v>16.5</v>
      </c>
      <c r="G28" s="67">
        <v>16.5</v>
      </c>
      <c r="H28" s="67">
        <v>0</v>
      </c>
      <c r="I28" s="67">
        <v>0</v>
      </c>
      <c r="J28" s="67">
        <v>0</v>
      </c>
      <c r="K28" s="15">
        <v>44593</v>
      </c>
    </row>
    <row r="29" spans="1:11" ht="51" x14ac:dyDescent="0.25">
      <c r="A29" s="3">
        <f t="shared" si="0"/>
        <v>21</v>
      </c>
      <c r="B29" s="1" t="s">
        <v>1214</v>
      </c>
      <c r="C29" s="2" t="s">
        <v>977</v>
      </c>
      <c r="D29" s="1" t="s">
        <v>978</v>
      </c>
      <c r="E29" s="18" t="s">
        <v>870</v>
      </c>
      <c r="F29" s="67">
        <v>46.5</v>
      </c>
      <c r="G29" s="67">
        <v>46.5</v>
      </c>
      <c r="H29" s="67">
        <v>0</v>
      </c>
      <c r="I29" s="67">
        <v>0</v>
      </c>
      <c r="J29" s="67">
        <v>0</v>
      </c>
      <c r="K29" s="15">
        <v>44593</v>
      </c>
    </row>
    <row r="30" spans="1:11" ht="51" x14ac:dyDescent="0.25">
      <c r="A30" s="3">
        <f t="shared" si="0"/>
        <v>22</v>
      </c>
      <c r="B30" s="1" t="s">
        <v>1214</v>
      </c>
      <c r="C30" s="2" t="s">
        <v>983</v>
      </c>
      <c r="D30" s="1" t="s">
        <v>152</v>
      </c>
      <c r="E30" s="18" t="s">
        <v>870</v>
      </c>
      <c r="F30" s="67">
        <v>2.5</v>
      </c>
      <c r="G30" s="67">
        <v>2.5</v>
      </c>
      <c r="H30" s="67">
        <v>0</v>
      </c>
      <c r="I30" s="67">
        <v>0</v>
      </c>
      <c r="J30" s="67">
        <v>0</v>
      </c>
      <c r="K30" s="15">
        <v>44593</v>
      </c>
    </row>
    <row r="31" spans="1:11" ht="51" x14ac:dyDescent="0.25">
      <c r="A31" s="3">
        <f t="shared" si="0"/>
        <v>23</v>
      </c>
      <c r="B31" s="1" t="s">
        <v>1214</v>
      </c>
      <c r="C31" s="2" t="s">
        <v>984</v>
      </c>
      <c r="D31" s="36" t="s">
        <v>985</v>
      </c>
      <c r="E31" s="18" t="s">
        <v>870</v>
      </c>
      <c r="F31" s="67">
        <v>140</v>
      </c>
      <c r="G31" s="67">
        <v>140</v>
      </c>
      <c r="H31" s="67">
        <v>0</v>
      </c>
      <c r="I31" s="67">
        <v>0</v>
      </c>
      <c r="J31" s="67">
        <v>0</v>
      </c>
      <c r="K31" s="15">
        <v>44593</v>
      </c>
    </row>
    <row r="32" spans="1:11" ht="51" x14ac:dyDescent="0.25">
      <c r="A32" s="3">
        <f t="shared" si="0"/>
        <v>24</v>
      </c>
      <c r="B32" s="1" t="s">
        <v>1214</v>
      </c>
      <c r="C32" s="2" t="s">
        <v>986</v>
      </c>
      <c r="D32" s="1" t="s">
        <v>987</v>
      </c>
      <c r="E32" s="18" t="s">
        <v>870</v>
      </c>
      <c r="F32" s="67">
        <v>270</v>
      </c>
      <c r="G32" s="67">
        <v>270</v>
      </c>
      <c r="H32" s="67">
        <v>0</v>
      </c>
      <c r="I32" s="67">
        <v>0</v>
      </c>
      <c r="J32" s="67">
        <v>0</v>
      </c>
      <c r="K32" s="15">
        <v>44593</v>
      </c>
    </row>
    <row r="33" spans="1:11" ht="51" x14ac:dyDescent="0.25">
      <c r="A33" s="3">
        <f t="shared" si="0"/>
        <v>25</v>
      </c>
      <c r="B33" s="1" t="s">
        <v>1214</v>
      </c>
      <c r="C33" s="2" t="s">
        <v>988</v>
      </c>
      <c r="D33" s="1" t="s">
        <v>989</v>
      </c>
      <c r="E33" s="18" t="s">
        <v>870</v>
      </c>
      <c r="F33" s="67">
        <v>187.4</v>
      </c>
      <c r="G33" s="67">
        <v>187.4</v>
      </c>
      <c r="H33" s="67">
        <v>0</v>
      </c>
      <c r="I33" s="67">
        <v>0</v>
      </c>
      <c r="J33" s="67">
        <v>0</v>
      </c>
      <c r="K33" s="15">
        <v>44593</v>
      </c>
    </row>
    <row r="34" spans="1:11" ht="89.25" x14ac:dyDescent="0.25">
      <c r="A34" s="3">
        <f t="shared" si="0"/>
        <v>26</v>
      </c>
      <c r="B34" s="2" t="s">
        <v>1204</v>
      </c>
      <c r="C34" s="38" t="s">
        <v>1174</v>
      </c>
      <c r="D34" s="1" t="s">
        <v>1172</v>
      </c>
      <c r="E34" s="1" t="s">
        <v>100</v>
      </c>
      <c r="F34" s="67">
        <v>2023.53</v>
      </c>
      <c r="G34" s="67">
        <v>2023.53</v>
      </c>
      <c r="H34" s="67">
        <v>0</v>
      </c>
      <c r="I34" s="67">
        <v>0</v>
      </c>
      <c r="J34" s="67">
        <v>0</v>
      </c>
      <c r="K34" s="15">
        <v>44621</v>
      </c>
    </row>
    <row r="35" spans="1:11" ht="38.25" x14ac:dyDescent="0.25">
      <c r="A35" s="3">
        <f t="shared" si="0"/>
        <v>27</v>
      </c>
      <c r="B35" s="1" t="str">
        <f>$B$19</f>
        <v>МБОУ "Средняя школа №19"</v>
      </c>
      <c r="C35" s="2" t="str">
        <f>'[1]Лист 2'!$F$49</f>
        <v xml:space="preserve">223860301267486030100100430012620244 </v>
      </c>
      <c r="D35" s="1" t="str">
        <f>'[1]Лист 2'!$AR$49</f>
        <v xml:space="preserve">Поставка сканеров </v>
      </c>
      <c r="E35" s="1" t="s">
        <v>100</v>
      </c>
      <c r="F35" s="67">
        <v>254.8</v>
      </c>
      <c r="G35" s="67">
        <v>254.8</v>
      </c>
      <c r="H35" s="67">
        <v>0</v>
      </c>
      <c r="I35" s="67">
        <v>0</v>
      </c>
      <c r="J35" s="67">
        <v>0</v>
      </c>
      <c r="K35" s="15">
        <v>44621</v>
      </c>
    </row>
    <row r="36" spans="1:11" ht="38.25" x14ac:dyDescent="0.25">
      <c r="A36" s="3">
        <f t="shared" si="0"/>
        <v>28</v>
      </c>
      <c r="B36" s="1" t="str">
        <f>$B$20</f>
        <v>МБОУ "Средняя школа №22"</v>
      </c>
      <c r="C36" s="2" t="str">
        <f>'[1]Лист 2'!$F$51</f>
        <v xml:space="preserve">223860301267486030100100440012620244 </v>
      </c>
      <c r="D36" s="1" t="str">
        <f>'[1]Лист 2'!$AR$51</f>
        <v xml:space="preserve">Поставка ноутбуков </v>
      </c>
      <c r="E36" s="1" t="s">
        <v>100</v>
      </c>
      <c r="F36" s="67">
        <v>512.29999999999995</v>
      </c>
      <c r="G36" s="67">
        <v>512.29999999999995</v>
      </c>
      <c r="H36" s="67">
        <v>0</v>
      </c>
      <c r="I36" s="67">
        <v>0</v>
      </c>
      <c r="J36" s="67">
        <v>0</v>
      </c>
      <c r="K36" s="15">
        <v>44621</v>
      </c>
    </row>
    <row r="37" spans="1:11" ht="114.75" x14ac:dyDescent="0.25">
      <c r="A37" s="3">
        <f t="shared" si="0"/>
        <v>29</v>
      </c>
      <c r="B37" s="18" t="s">
        <v>1217</v>
      </c>
      <c r="C37" s="13" t="s">
        <v>1219</v>
      </c>
      <c r="D37" s="18" t="s">
        <v>1218</v>
      </c>
      <c r="E37" s="1" t="s">
        <v>100</v>
      </c>
      <c r="F37" s="67">
        <v>1017.94</v>
      </c>
      <c r="G37" s="67">
        <v>1017.94</v>
      </c>
      <c r="H37" s="67">
        <v>0</v>
      </c>
      <c r="I37" s="67">
        <v>0</v>
      </c>
      <c r="J37" s="67">
        <v>0</v>
      </c>
      <c r="K37" s="40">
        <v>44621</v>
      </c>
    </row>
    <row r="38" spans="1:11" ht="178.5" x14ac:dyDescent="0.25">
      <c r="A38" s="3">
        <f t="shared" si="0"/>
        <v>30</v>
      </c>
      <c r="B38" s="18" t="s">
        <v>1213</v>
      </c>
      <c r="C38" s="13" t="s">
        <v>860</v>
      </c>
      <c r="D38" s="18" t="s">
        <v>861</v>
      </c>
      <c r="E38" s="1" t="s">
        <v>100</v>
      </c>
      <c r="F38" s="67">
        <v>127.08</v>
      </c>
      <c r="G38" s="67">
        <v>127.08</v>
      </c>
      <c r="H38" s="67">
        <v>0</v>
      </c>
      <c r="I38" s="67">
        <v>0</v>
      </c>
      <c r="J38" s="67">
        <v>0</v>
      </c>
      <c r="K38" s="40">
        <v>44621</v>
      </c>
    </row>
    <row r="39" spans="1:11" ht="140.25" x14ac:dyDescent="0.25">
      <c r="A39" s="3">
        <f t="shared" si="0"/>
        <v>31</v>
      </c>
      <c r="B39" s="18" t="s">
        <v>1213</v>
      </c>
      <c r="C39" s="13" t="s">
        <v>862</v>
      </c>
      <c r="D39" s="18" t="s">
        <v>863</v>
      </c>
      <c r="E39" s="1" t="s">
        <v>100</v>
      </c>
      <c r="F39" s="67">
        <v>1140.3</v>
      </c>
      <c r="G39" s="67">
        <v>1140.3</v>
      </c>
      <c r="H39" s="67">
        <v>0</v>
      </c>
      <c r="I39" s="67">
        <v>0</v>
      </c>
      <c r="J39" s="67">
        <v>0</v>
      </c>
      <c r="K39" s="40">
        <v>44621</v>
      </c>
    </row>
    <row r="40" spans="1:11" ht="89.25" x14ac:dyDescent="0.25">
      <c r="A40" s="3">
        <f t="shared" si="0"/>
        <v>32</v>
      </c>
      <c r="B40" s="2" t="s">
        <v>1222</v>
      </c>
      <c r="C40" s="2" t="s">
        <v>180</v>
      </c>
      <c r="D40" s="1" t="s">
        <v>181</v>
      </c>
      <c r="E40" s="18" t="s">
        <v>870</v>
      </c>
      <c r="F40" s="67">
        <v>220.20356000000001</v>
      </c>
      <c r="G40" s="67">
        <v>220.20356000000001</v>
      </c>
      <c r="H40" s="67">
        <v>0</v>
      </c>
      <c r="I40" s="67">
        <v>0</v>
      </c>
      <c r="J40" s="67">
        <v>0</v>
      </c>
      <c r="K40" s="15">
        <v>44621</v>
      </c>
    </row>
    <row r="41" spans="1:11" ht="89.25" x14ac:dyDescent="0.25">
      <c r="A41" s="3">
        <f t="shared" si="0"/>
        <v>33</v>
      </c>
      <c r="B41" s="2" t="s">
        <v>1222</v>
      </c>
      <c r="C41" s="2" t="s">
        <v>180</v>
      </c>
      <c r="D41" s="1" t="s">
        <v>99</v>
      </c>
      <c r="E41" s="18" t="s">
        <v>870</v>
      </c>
      <c r="F41" s="67">
        <v>293.75234999999998</v>
      </c>
      <c r="G41" s="67">
        <v>293.75234999999998</v>
      </c>
      <c r="H41" s="67">
        <v>0</v>
      </c>
      <c r="I41" s="67">
        <v>0</v>
      </c>
      <c r="J41" s="67">
        <v>0</v>
      </c>
      <c r="K41" s="15">
        <v>44621</v>
      </c>
    </row>
    <row r="42" spans="1:11" ht="89.25" x14ac:dyDescent="0.25">
      <c r="A42" s="3">
        <f t="shared" si="0"/>
        <v>34</v>
      </c>
      <c r="B42" s="2" t="s">
        <v>1222</v>
      </c>
      <c r="C42" s="2" t="s">
        <v>180</v>
      </c>
      <c r="D42" s="1" t="s">
        <v>183</v>
      </c>
      <c r="E42" s="1" t="s">
        <v>100</v>
      </c>
      <c r="F42" s="67">
        <v>135.8991</v>
      </c>
      <c r="G42" s="67">
        <v>135.8991</v>
      </c>
      <c r="H42" s="67">
        <v>0</v>
      </c>
      <c r="I42" s="67">
        <v>0</v>
      </c>
      <c r="J42" s="67">
        <v>0</v>
      </c>
      <c r="K42" s="15">
        <v>44621</v>
      </c>
    </row>
    <row r="43" spans="1:11" ht="89.25" x14ac:dyDescent="0.25">
      <c r="A43" s="3">
        <f t="shared" si="0"/>
        <v>35</v>
      </c>
      <c r="B43" s="2" t="s">
        <v>1222</v>
      </c>
      <c r="C43" s="2" t="s">
        <v>180</v>
      </c>
      <c r="D43" s="1" t="s">
        <v>184</v>
      </c>
      <c r="E43" s="1" t="s">
        <v>100</v>
      </c>
      <c r="F43" s="67">
        <v>130</v>
      </c>
      <c r="G43" s="67">
        <v>130</v>
      </c>
      <c r="H43" s="67">
        <v>0</v>
      </c>
      <c r="I43" s="67">
        <v>0</v>
      </c>
      <c r="J43" s="67">
        <v>0</v>
      </c>
      <c r="K43" s="15">
        <v>44621</v>
      </c>
    </row>
    <row r="44" spans="1:11" ht="89.25" x14ac:dyDescent="0.25">
      <c r="A44" s="3">
        <f t="shared" si="0"/>
        <v>36</v>
      </c>
      <c r="B44" s="2" t="s">
        <v>1222</v>
      </c>
      <c r="C44" s="2" t="s">
        <v>180</v>
      </c>
      <c r="D44" s="1" t="s">
        <v>186</v>
      </c>
      <c r="E44" s="1" t="s">
        <v>100</v>
      </c>
      <c r="F44" s="67">
        <v>262.80099999999999</v>
      </c>
      <c r="G44" s="67">
        <v>262.80099999999999</v>
      </c>
      <c r="H44" s="67">
        <v>0</v>
      </c>
      <c r="I44" s="67">
        <v>0</v>
      </c>
      <c r="J44" s="67">
        <v>0</v>
      </c>
      <c r="K44" s="15">
        <v>44621</v>
      </c>
    </row>
    <row r="45" spans="1:11" ht="89.25" x14ac:dyDescent="0.25">
      <c r="A45" s="3">
        <f t="shared" si="0"/>
        <v>37</v>
      </c>
      <c r="B45" s="2" t="s">
        <v>1222</v>
      </c>
      <c r="C45" s="2" t="s">
        <v>180</v>
      </c>
      <c r="D45" s="1" t="s">
        <v>21</v>
      </c>
      <c r="E45" s="1" t="s">
        <v>100</v>
      </c>
      <c r="F45" s="67">
        <v>155.08331999999999</v>
      </c>
      <c r="G45" s="67">
        <v>155.08331999999999</v>
      </c>
      <c r="H45" s="67">
        <v>0</v>
      </c>
      <c r="I45" s="67">
        <v>0</v>
      </c>
      <c r="J45" s="67">
        <v>0</v>
      </c>
      <c r="K45" s="15">
        <v>44621</v>
      </c>
    </row>
    <row r="46" spans="1:11" ht="89.25" x14ac:dyDescent="0.25">
      <c r="A46" s="3">
        <f t="shared" si="0"/>
        <v>38</v>
      </c>
      <c r="B46" s="2" t="s">
        <v>1222</v>
      </c>
      <c r="C46" s="2" t="s">
        <v>180</v>
      </c>
      <c r="D46" s="1" t="s">
        <v>187</v>
      </c>
      <c r="E46" s="1" t="s">
        <v>100</v>
      </c>
      <c r="F46" s="67">
        <v>133.20400000000001</v>
      </c>
      <c r="G46" s="67">
        <f>F46</f>
        <v>133.20400000000001</v>
      </c>
      <c r="H46" s="67">
        <v>0</v>
      </c>
      <c r="I46" s="67">
        <v>0</v>
      </c>
      <c r="J46" s="67">
        <v>0</v>
      </c>
      <c r="K46" s="15">
        <v>44621</v>
      </c>
    </row>
    <row r="47" spans="1:11" ht="89.25" x14ac:dyDescent="0.25">
      <c r="A47" s="3">
        <f t="shared" si="0"/>
        <v>39</v>
      </c>
      <c r="B47" s="2" t="s">
        <v>1222</v>
      </c>
      <c r="C47" s="2" t="s">
        <v>180</v>
      </c>
      <c r="D47" s="1" t="s">
        <v>188</v>
      </c>
      <c r="E47" s="1" t="s">
        <v>100</v>
      </c>
      <c r="F47" s="67">
        <v>59.6</v>
      </c>
      <c r="G47" s="67">
        <f>F47</f>
        <v>59.6</v>
      </c>
      <c r="H47" s="67">
        <v>0</v>
      </c>
      <c r="I47" s="67">
        <v>0</v>
      </c>
      <c r="J47" s="67">
        <v>0</v>
      </c>
      <c r="K47" s="15">
        <v>44621</v>
      </c>
    </row>
    <row r="48" spans="1:11" ht="89.25" x14ac:dyDescent="0.25">
      <c r="A48" s="3">
        <f t="shared" si="0"/>
        <v>40</v>
      </c>
      <c r="B48" s="2" t="s">
        <v>1222</v>
      </c>
      <c r="C48" s="2" t="s">
        <v>180</v>
      </c>
      <c r="D48" s="1" t="s">
        <v>80</v>
      </c>
      <c r="E48" s="1" t="s">
        <v>100</v>
      </c>
      <c r="F48" s="67">
        <v>178.39303000000001</v>
      </c>
      <c r="G48" s="67">
        <f>F48</f>
        <v>178.39303000000001</v>
      </c>
      <c r="H48" s="67">
        <v>0</v>
      </c>
      <c r="I48" s="67">
        <v>0</v>
      </c>
      <c r="J48" s="67">
        <v>0</v>
      </c>
      <c r="K48" s="15">
        <v>44621</v>
      </c>
    </row>
    <row r="49" spans="1:11" ht="38.25" x14ac:dyDescent="0.25">
      <c r="A49" s="3">
        <f t="shared" si="0"/>
        <v>41</v>
      </c>
      <c r="B49" s="19" t="s">
        <v>1304</v>
      </c>
      <c r="C49" s="17" t="s">
        <v>702</v>
      </c>
      <c r="D49" s="17" t="s">
        <v>404</v>
      </c>
      <c r="E49" s="1" t="s">
        <v>100</v>
      </c>
      <c r="F49" s="67">
        <v>520</v>
      </c>
      <c r="G49" s="67">
        <v>520</v>
      </c>
      <c r="H49" s="67">
        <v>0</v>
      </c>
      <c r="I49" s="67">
        <v>0</v>
      </c>
      <c r="J49" s="67">
        <v>0</v>
      </c>
      <c r="K49" s="42">
        <v>44621</v>
      </c>
    </row>
    <row r="50" spans="1:11" ht="38.25" x14ac:dyDescent="0.25">
      <c r="A50" s="3">
        <f t="shared" si="0"/>
        <v>42</v>
      </c>
      <c r="B50" s="19" t="s">
        <v>1304</v>
      </c>
      <c r="C50" s="17" t="s">
        <v>708</v>
      </c>
      <c r="D50" s="17" t="s">
        <v>246</v>
      </c>
      <c r="E50" s="1" t="s">
        <v>100</v>
      </c>
      <c r="F50" s="67">
        <v>330</v>
      </c>
      <c r="G50" s="67">
        <v>330</v>
      </c>
      <c r="H50" s="67">
        <v>0</v>
      </c>
      <c r="I50" s="67">
        <v>0</v>
      </c>
      <c r="J50" s="67">
        <v>0</v>
      </c>
      <c r="K50" s="42">
        <v>44621</v>
      </c>
    </row>
    <row r="51" spans="1:11" ht="63.75" x14ac:dyDescent="0.25">
      <c r="A51" s="3">
        <f t="shared" si="0"/>
        <v>43</v>
      </c>
      <c r="B51" s="1" t="s">
        <v>1265</v>
      </c>
      <c r="C51" s="1" t="s">
        <v>1190</v>
      </c>
      <c r="D51" s="1" t="s">
        <v>246</v>
      </c>
      <c r="E51" s="1" t="s">
        <v>100</v>
      </c>
      <c r="F51" s="67">
        <v>254.816</v>
      </c>
      <c r="G51" s="67">
        <v>254.82</v>
      </c>
      <c r="H51" s="67">
        <v>0</v>
      </c>
      <c r="I51" s="67">
        <v>0</v>
      </c>
      <c r="J51" s="67">
        <v>0</v>
      </c>
      <c r="K51" s="15">
        <v>44621</v>
      </c>
    </row>
    <row r="52" spans="1:11" ht="63.75" x14ac:dyDescent="0.25">
      <c r="A52" s="3">
        <f t="shared" si="0"/>
        <v>44</v>
      </c>
      <c r="B52" s="1" t="s">
        <v>1265</v>
      </c>
      <c r="C52" s="1" t="s">
        <v>1191</v>
      </c>
      <c r="D52" s="1" t="s">
        <v>248</v>
      </c>
      <c r="E52" s="1" t="s">
        <v>100</v>
      </c>
      <c r="F52" s="67">
        <v>511.99299999999999</v>
      </c>
      <c r="G52" s="67">
        <v>511.99</v>
      </c>
      <c r="H52" s="67">
        <v>0</v>
      </c>
      <c r="I52" s="67">
        <v>0</v>
      </c>
      <c r="J52" s="67">
        <v>0</v>
      </c>
      <c r="K52" s="15">
        <v>44621</v>
      </c>
    </row>
    <row r="53" spans="1:11" ht="38.25" x14ac:dyDescent="0.25">
      <c r="A53" s="3">
        <f t="shared" si="0"/>
        <v>45</v>
      </c>
      <c r="B53" s="1" t="s">
        <v>1271</v>
      </c>
      <c r="C53" s="2" t="s">
        <v>403</v>
      </c>
      <c r="D53" s="2" t="s">
        <v>404</v>
      </c>
      <c r="E53" s="1" t="s">
        <v>100</v>
      </c>
      <c r="F53" s="67">
        <f>511993.3/1000</f>
        <v>511.99329999999998</v>
      </c>
      <c r="G53" s="67">
        <f>511993.3/1000</f>
        <v>511.99329999999998</v>
      </c>
      <c r="H53" s="67">
        <v>0</v>
      </c>
      <c r="I53" s="67">
        <v>0</v>
      </c>
      <c r="J53" s="67">
        <v>0</v>
      </c>
      <c r="K53" s="15">
        <v>44621</v>
      </c>
    </row>
    <row r="54" spans="1:11" ht="38.25" x14ac:dyDescent="0.25">
      <c r="A54" s="3">
        <f t="shared" si="0"/>
        <v>46</v>
      </c>
      <c r="B54" s="1" t="s">
        <v>1271</v>
      </c>
      <c r="C54" s="2" t="s">
        <v>405</v>
      </c>
      <c r="D54" s="2" t="s">
        <v>246</v>
      </c>
      <c r="E54" s="1" t="s">
        <v>100</v>
      </c>
      <c r="F54" s="67">
        <f>254816.65/1000</f>
        <v>254.81664999999998</v>
      </c>
      <c r="G54" s="67">
        <f>254816.65/1000</f>
        <v>254.81664999999998</v>
      </c>
      <c r="H54" s="67">
        <v>0</v>
      </c>
      <c r="I54" s="67">
        <v>0</v>
      </c>
      <c r="J54" s="67">
        <v>0</v>
      </c>
      <c r="K54" s="15">
        <v>44621</v>
      </c>
    </row>
    <row r="55" spans="1:11" ht="38.25" x14ac:dyDescent="0.25">
      <c r="A55" s="3">
        <f t="shared" si="0"/>
        <v>47</v>
      </c>
      <c r="B55" s="1" t="s">
        <v>1266</v>
      </c>
      <c r="C55" s="1" t="s">
        <v>481</v>
      </c>
      <c r="D55" s="1" t="s">
        <v>404</v>
      </c>
      <c r="E55" s="1" t="s">
        <v>100</v>
      </c>
      <c r="F55" s="67">
        <v>255.99600000000001</v>
      </c>
      <c r="G55" s="67">
        <f>F55</f>
        <v>255.99600000000001</v>
      </c>
      <c r="H55" s="67">
        <v>0</v>
      </c>
      <c r="I55" s="67">
        <v>0</v>
      </c>
      <c r="J55" s="67">
        <v>0</v>
      </c>
      <c r="K55" s="15">
        <v>44621</v>
      </c>
    </row>
    <row r="56" spans="1:11" ht="38.25" x14ac:dyDescent="0.25">
      <c r="A56" s="3">
        <f t="shared" si="0"/>
        <v>48</v>
      </c>
      <c r="B56" s="1" t="s">
        <v>1266</v>
      </c>
      <c r="C56" s="1" t="s">
        <v>482</v>
      </c>
      <c r="D56" s="1" t="s">
        <v>246</v>
      </c>
      <c r="E56" s="1" t="s">
        <v>100</v>
      </c>
      <c r="F56" s="67">
        <v>203.85300000000001</v>
      </c>
      <c r="G56" s="67">
        <f>F56</f>
        <v>203.85300000000001</v>
      </c>
      <c r="H56" s="67">
        <v>0</v>
      </c>
      <c r="I56" s="67">
        <v>0</v>
      </c>
      <c r="J56" s="67">
        <v>0</v>
      </c>
      <c r="K56" s="15">
        <v>44621</v>
      </c>
    </row>
    <row r="57" spans="1:11" ht="38.25" x14ac:dyDescent="0.25">
      <c r="A57" s="3">
        <f t="shared" si="0"/>
        <v>49</v>
      </c>
      <c r="B57" s="1" t="s">
        <v>1266</v>
      </c>
      <c r="C57" s="1" t="s">
        <v>483</v>
      </c>
      <c r="D57" s="1" t="s">
        <v>484</v>
      </c>
      <c r="E57" s="1" t="s">
        <v>100</v>
      </c>
      <c r="F57" s="67">
        <v>46.439</v>
      </c>
      <c r="G57" s="67">
        <f>F57</f>
        <v>46.439</v>
      </c>
      <c r="H57" s="67">
        <v>0</v>
      </c>
      <c r="I57" s="67">
        <v>0</v>
      </c>
      <c r="J57" s="67">
        <v>0</v>
      </c>
      <c r="K57" s="15">
        <v>44621</v>
      </c>
    </row>
    <row r="58" spans="1:11" ht="38.25" x14ac:dyDescent="0.25">
      <c r="A58" s="3">
        <f t="shared" si="0"/>
        <v>50</v>
      </c>
      <c r="B58" s="1" t="s">
        <v>1267</v>
      </c>
      <c r="C58" s="2" t="s">
        <v>598</v>
      </c>
      <c r="D58" s="1" t="s">
        <v>248</v>
      </c>
      <c r="E58" s="1" t="s">
        <v>100</v>
      </c>
      <c r="F58" s="67">
        <v>512</v>
      </c>
      <c r="G58" s="67">
        <v>512</v>
      </c>
      <c r="H58" s="67">
        <v>0</v>
      </c>
      <c r="I58" s="67">
        <v>0</v>
      </c>
      <c r="J58" s="67">
        <v>0</v>
      </c>
      <c r="K58" s="15">
        <v>44621</v>
      </c>
    </row>
    <row r="59" spans="1:11" ht="38.25" x14ac:dyDescent="0.25">
      <c r="A59" s="3">
        <f t="shared" si="0"/>
        <v>51</v>
      </c>
      <c r="B59" s="1" t="s">
        <v>1267</v>
      </c>
      <c r="C59" s="2" t="s">
        <v>599</v>
      </c>
      <c r="D59" s="1" t="s">
        <v>246</v>
      </c>
      <c r="E59" s="1" t="s">
        <v>100</v>
      </c>
      <c r="F59" s="67">
        <v>254.82</v>
      </c>
      <c r="G59" s="67">
        <v>254.82</v>
      </c>
      <c r="H59" s="67">
        <v>0</v>
      </c>
      <c r="I59" s="67">
        <v>0</v>
      </c>
      <c r="J59" s="67">
        <v>0</v>
      </c>
      <c r="K59" s="15">
        <v>44621</v>
      </c>
    </row>
    <row r="60" spans="1:11" ht="38.25" x14ac:dyDescent="0.25">
      <c r="A60" s="3">
        <f t="shared" si="0"/>
        <v>52</v>
      </c>
      <c r="B60" s="1" t="s">
        <v>1267</v>
      </c>
      <c r="C60" s="2" t="s">
        <v>600</v>
      </c>
      <c r="D60" s="1" t="s">
        <v>601</v>
      </c>
      <c r="E60" s="1" t="s">
        <v>100</v>
      </c>
      <c r="F60" s="67">
        <v>65.58</v>
      </c>
      <c r="G60" s="67">
        <v>65.58</v>
      </c>
      <c r="H60" s="67">
        <v>0</v>
      </c>
      <c r="I60" s="67">
        <v>0</v>
      </c>
      <c r="J60" s="67">
        <v>0</v>
      </c>
      <c r="K60" s="15">
        <v>44621</v>
      </c>
    </row>
    <row r="61" spans="1:11" ht="38.25" x14ac:dyDescent="0.25">
      <c r="A61" s="3">
        <f t="shared" si="0"/>
        <v>53</v>
      </c>
      <c r="B61" s="1" t="s">
        <v>1269</v>
      </c>
      <c r="C61" s="2" t="str">
        <f>'[1]Лист 2'!$F$53</f>
        <v xml:space="preserve">223860301267486030100100450012910244 </v>
      </c>
      <c r="D61" s="1" t="str">
        <f>'[1]Лист 2'!$AR$53</f>
        <v>Поставка легкового автомобиля</v>
      </c>
      <c r="E61" s="1" t="s">
        <v>100</v>
      </c>
      <c r="F61" s="67">
        <v>1610</v>
      </c>
      <c r="G61" s="67">
        <v>1610</v>
      </c>
      <c r="H61" s="67">
        <v>0</v>
      </c>
      <c r="I61" s="67">
        <v>0</v>
      </c>
      <c r="J61" s="67">
        <v>0</v>
      </c>
      <c r="K61" s="15">
        <v>44621</v>
      </c>
    </row>
    <row r="62" spans="1:11" ht="38.25" x14ac:dyDescent="0.25">
      <c r="A62" s="3">
        <f t="shared" si="0"/>
        <v>54</v>
      </c>
      <c r="B62" s="1" t="s">
        <v>1272</v>
      </c>
      <c r="C62" s="1" t="s">
        <v>513</v>
      </c>
      <c r="D62" s="1" t="s">
        <v>246</v>
      </c>
      <c r="E62" s="1" t="s">
        <v>100</v>
      </c>
      <c r="F62" s="67">
        <v>305.77999999999997</v>
      </c>
      <c r="G62" s="67">
        <v>305.77999999999997</v>
      </c>
      <c r="H62" s="67">
        <v>0</v>
      </c>
      <c r="I62" s="67">
        <v>0</v>
      </c>
      <c r="J62" s="67">
        <v>0</v>
      </c>
      <c r="K62" s="15">
        <v>44621</v>
      </c>
    </row>
    <row r="63" spans="1:11" ht="38.25" x14ac:dyDescent="0.25">
      <c r="A63" s="3">
        <f t="shared" si="0"/>
        <v>55</v>
      </c>
      <c r="B63" s="1" t="s">
        <v>1272</v>
      </c>
      <c r="C63" s="1" t="s">
        <v>514</v>
      </c>
      <c r="D63" s="1" t="s">
        <v>404</v>
      </c>
      <c r="E63" s="1" t="s">
        <v>100</v>
      </c>
      <c r="F63" s="67">
        <v>767.99</v>
      </c>
      <c r="G63" s="67">
        <v>767.99</v>
      </c>
      <c r="H63" s="67">
        <v>0</v>
      </c>
      <c r="I63" s="67">
        <v>0</v>
      </c>
      <c r="J63" s="67">
        <v>0</v>
      </c>
      <c r="K63" s="15">
        <v>44621</v>
      </c>
    </row>
    <row r="64" spans="1:11" ht="38.25" x14ac:dyDescent="0.25">
      <c r="A64" s="3">
        <f t="shared" si="0"/>
        <v>56</v>
      </c>
      <c r="B64" s="1" t="s">
        <v>1273</v>
      </c>
      <c r="C64" s="21" t="s">
        <v>366</v>
      </c>
      <c r="D64" s="21" t="s">
        <v>246</v>
      </c>
      <c r="E64" s="1" t="s">
        <v>100</v>
      </c>
      <c r="F64" s="67">
        <v>305.8</v>
      </c>
      <c r="G64" s="67">
        <v>305.8</v>
      </c>
      <c r="H64" s="67">
        <v>0</v>
      </c>
      <c r="I64" s="67">
        <v>0</v>
      </c>
      <c r="J64" s="67">
        <v>0</v>
      </c>
      <c r="K64" s="15">
        <v>44621</v>
      </c>
    </row>
    <row r="65" spans="1:11" ht="38.25" x14ac:dyDescent="0.25">
      <c r="A65" s="3">
        <f t="shared" si="0"/>
        <v>57</v>
      </c>
      <c r="B65" s="1" t="s">
        <v>1273</v>
      </c>
      <c r="C65" s="21" t="s">
        <v>367</v>
      </c>
      <c r="D65" s="21" t="s">
        <v>248</v>
      </c>
      <c r="E65" s="1" t="s">
        <v>100</v>
      </c>
      <c r="F65" s="67">
        <v>767.99</v>
      </c>
      <c r="G65" s="67">
        <v>767.99</v>
      </c>
      <c r="H65" s="67">
        <v>0</v>
      </c>
      <c r="I65" s="67">
        <v>0</v>
      </c>
      <c r="J65" s="67">
        <v>0</v>
      </c>
      <c r="K65" s="15">
        <v>44621</v>
      </c>
    </row>
    <row r="66" spans="1:11" ht="38.25" x14ac:dyDescent="0.25">
      <c r="A66" s="3">
        <f t="shared" si="0"/>
        <v>58</v>
      </c>
      <c r="B66" s="5" t="s">
        <v>1274</v>
      </c>
      <c r="C66" s="12" t="s">
        <v>398</v>
      </c>
      <c r="D66" s="8" t="s">
        <v>399</v>
      </c>
      <c r="E66" s="1" t="s">
        <v>100</v>
      </c>
      <c r="F66" s="67">
        <v>203.85</v>
      </c>
      <c r="G66" s="67">
        <f>F66</f>
        <v>203.85</v>
      </c>
      <c r="H66" s="67">
        <v>0</v>
      </c>
      <c r="I66" s="67">
        <v>0</v>
      </c>
      <c r="J66" s="67">
        <v>0</v>
      </c>
      <c r="K66" s="9">
        <v>44621</v>
      </c>
    </row>
    <row r="67" spans="1:11" ht="38.25" x14ac:dyDescent="0.25">
      <c r="A67" s="3">
        <f t="shared" si="0"/>
        <v>59</v>
      </c>
      <c r="B67" s="5" t="s">
        <v>1274</v>
      </c>
      <c r="C67" s="12" t="s">
        <v>400</v>
      </c>
      <c r="D67" s="8" t="s">
        <v>401</v>
      </c>
      <c r="E67" s="1" t="s">
        <v>100</v>
      </c>
      <c r="F67" s="67">
        <v>511.99</v>
      </c>
      <c r="G67" s="67">
        <f>F67</f>
        <v>511.99</v>
      </c>
      <c r="H67" s="67">
        <v>0</v>
      </c>
      <c r="I67" s="67">
        <v>0</v>
      </c>
      <c r="J67" s="67">
        <v>0</v>
      </c>
      <c r="K67" s="9">
        <v>44621</v>
      </c>
    </row>
    <row r="68" spans="1:11" ht="51" x14ac:dyDescent="0.25">
      <c r="A68" s="3">
        <f t="shared" si="0"/>
        <v>60</v>
      </c>
      <c r="B68" s="1" t="s">
        <v>1275</v>
      </c>
      <c r="C68" s="2" t="s">
        <v>663</v>
      </c>
      <c r="D68" s="1" t="s">
        <v>248</v>
      </c>
      <c r="E68" s="1" t="s">
        <v>100</v>
      </c>
      <c r="F68" s="67">
        <v>511.99329999999998</v>
      </c>
      <c r="G68" s="67">
        <v>511.99329999999998</v>
      </c>
      <c r="H68" s="67">
        <v>0</v>
      </c>
      <c r="I68" s="67">
        <v>0</v>
      </c>
      <c r="J68" s="67">
        <v>0</v>
      </c>
      <c r="K68" s="15">
        <v>44621</v>
      </c>
    </row>
    <row r="69" spans="1:11" ht="51" x14ac:dyDescent="0.25">
      <c r="A69" s="3">
        <f t="shared" si="0"/>
        <v>61</v>
      </c>
      <c r="B69" s="1" t="s">
        <v>1275</v>
      </c>
      <c r="C69" s="2" t="s">
        <v>664</v>
      </c>
      <c r="D69" s="1" t="s">
        <v>665</v>
      </c>
      <c r="E69" s="1" t="s">
        <v>100</v>
      </c>
      <c r="F69" s="67">
        <v>254.81665000000001</v>
      </c>
      <c r="G69" s="67">
        <v>254.81665000000001</v>
      </c>
      <c r="H69" s="67">
        <v>0</v>
      </c>
      <c r="I69" s="67">
        <v>0</v>
      </c>
      <c r="J69" s="67">
        <v>0</v>
      </c>
      <c r="K69" s="15">
        <v>44621</v>
      </c>
    </row>
    <row r="70" spans="1:11" ht="114.75" x14ac:dyDescent="0.25">
      <c r="A70" s="3">
        <f t="shared" si="0"/>
        <v>62</v>
      </c>
      <c r="B70" s="1" t="s">
        <v>1270</v>
      </c>
      <c r="C70" s="2" t="s">
        <v>1206</v>
      </c>
      <c r="D70" s="5" t="s">
        <v>728</v>
      </c>
      <c r="E70" s="1" t="s">
        <v>100</v>
      </c>
      <c r="F70" s="67">
        <v>305.779</v>
      </c>
      <c r="G70" s="67">
        <v>305.779</v>
      </c>
      <c r="H70" s="67">
        <v>0</v>
      </c>
      <c r="I70" s="67">
        <v>0</v>
      </c>
      <c r="J70" s="67">
        <v>0</v>
      </c>
      <c r="K70" s="15">
        <v>44621</v>
      </c>
    </row>
    <row r="71" spans="1:11" ht="114.75" x14ac:dyDescent="0.25">
      <c r="A71" s="3">
        <f t="shared" si="0"/>
        <v>63</v>
      </c>
      <c r="B71" s="1" t="s">
        <v>1270</v>
      </c>
      <c r="C71" s="2" t="s">
        <v>1207</v>
      </c>
      <c r="D71" s="5" t="s">
        <v>729</v>
      </c>
      <c r="E71" s="1" t="s">
        <v>100</v>
      </c>
      <c r="F71" s="67">
        <v>767.98</v>
      </c>
      <c r="G71" s="67">
        <v>767.98</v>
      </c>
      <c r="H71" s="67">
        <v>0</v>
      </c>
      <c r="I71" s="67">
        <v>0</v>
      </c>
      <c r="J71" s="67">
        <v>0</v>
      </c>
      <c r="K71" s="15">
        <v>44621</v>
      </c>
    </row>
    <row r="72" spans="1:11" ht="38.25" x14ac:dyDescent="0.25">
      <c r="A72" s="3">
        <f t="shared" si="0"/>
        <v>64</v>
      </c>
      <c r="B72" s="1" t="s">
        <v>1276</v>
      </c>
      <c r="C72" s="2" t="s">
        <v>466</v>
      </c>
      <c r="D72" s="1" t="s">
        <v>236</v>
      </c>
      <c r="E72" s="1" t="s">
        <v>100</v>
      </c>
      <c r="F72" s="67">
        <v>108</v>
      </c>
      <c r="G72" s="67">
        <f>F72</f>
        <v>108</v>
      </c>
      <c r="H72" s="67">
        <v>0</v>
      </c>
      <c r="I72" s="67">
        <v>0</v>
      </c>
      <c r="J72" s="67">
        <v>0</v>
      </c>
      <c r="K72" s="15">
        <v>44621</v>
      </c>
    </row>
    <row r="73" spans="1:11" ht="38.25" x14ac:dyDescent="0.25">
      <c r="A73" s="3">
        <f t="shared" si="0"/>
        <v>65</v>
      </c>
      <c r="B73" s="1" t="s">
        <v>1276</v>
      </c>
      <c r="C73" s="2" t="s">
        <v>472</v>
      </c>
      <c r="D73" s="1" t="s">
        <v>473</v>
      </c>
      <c r="E73" s="1" t="s">
        <v>100</v>
      </c>
      <c r="F73" s="67">
        <v>1603.8</v>
      </c>
      <c r="G73" s="67">
        <f>F73</f>
        <v>1603.8</v>
      </c>
      <c r="H73" s="67">
        <v>0</v>
      </c>
      <c r="I73" s="67">
        <v>0</v>
      </c>
      <c r="J73" s="67">
        <v>0</v>
      </c>
      <c r="K73" s="15">
        <v>44621</v>
      </c>
    </row>
    <row r="74" spans="1:11" ht="38.25" x14ac:dyDescent="0.25">
      <c r="A74" s="3">
        <f t="shared" si="0"/>
        <v>66</v>
      </c>
      <c r="B74" s="1" t="s">
        <v>1276</v>
      </c>
      <c r="C74" s="2" t="s">
        <v>474</v>
      </c>
      <c r="D74" s="1" t="s">
        <v>246</v>
      </c>
      <c r="E74" s="1" t="s">
        <v>100</v>
      </c>
      <c r="F74" s="67">
        <v>203.85</v>
      </c>
      <c r="G74" s="67">
        <f>F74</f>
        <v>203.85</v>
      </c>
      <c r="H74" s="67">
        <v>0</v>
      </c>
      <c r="I74" s="67">
        <v>0</v>
      </c>
      <c r="J74" s="67">
        <v>0</v>
      </c>
      <c r="K74" s="15">
        <v>44621</v>
      </c>
    </row>
    <row r="75" spans="1:11" ht="38.25" x14ac:dyDescent="0.25">
      <c r="A75" s="3">
        <f t="shared" ref="A75:A138" si="1">A74+1</f>
        <v>67</v>
      </c>
      <c r="B75" s="1" t="s">
        <v>1276</v>
      </c>
      <c r="C75" s="2" t="s">
        <v>475</v>
      </c>
      <c r="D75" s="1" t="s">
        <v>404</v>
      </c>
      <c r="E75" s="1" t="s">
        <v>100</v>
      </c>
      <c r="F75" s="67">
        <v>511.99</v>
      </c>
      <c r="G75" s="67">
        <f>F75</f>
        <v>511.99</v>
      </c>
      <c r="H75" s="67">
        <v>0</v>
      </c>
      <c r="I75" s="67">
        <v>0</v>
      </c>
      <c r="J75" s="67">
        <v>0</v>
      </c>
      <c r="K75" s="15">
        <v>44621</v>
      </c>
    </row>
    <row r="76" spans="1:11" ht="51" x14ac:dyDescent="0.25">
      <c r="A76" s="3">
        <f t="shared" si="1"/>
        <v>68</v>
      </c>
      <c r="B76" s="5" t="s">
        <v>1277</v>
      </c>
      <c r="C76" s="16" t="s">
        <v>279</v>
      </c>
      <c r="D76" s="5" t="s">
        <v>194</v>
      </c>
      <c r="E76" s="18" t="s">
        <v>870</v>
      </c>
      <c r="F76" s="67">
        <v>233</v>
      </c>
      <c r="G76" s="67">
        <v>233</v>
      </c>
      <c r="H76" s="67">
        <v>0</v>
      </c>
      <c r="I76" s="67">
        <v>0</v>
      </c>
      <c r="J76" s="67">
        <v>0</v>
      </c>
      <c r="K76" s="9">
        <v>44621</v>
      </c>
    </row>
    <row r="77" spans="1:11" ht="51" x14ac:dyDescent="0.25">
      <c r="A77" s="3">
        <f t="shared" si="1"/>
        <v>69</v>
      </c>
      <c r="B77" s="5" t="s">
        <v>1277</v>
      </c>
      <c r="C77" s="16" t="s">
        <v>280</v>
      </c>
      <c r="D77" s="5" t="s">
        <v>194</v>
      </c>
      <c r="E77" s="18" t="s">
        <v>870</v>
      </c>
      <c r="F77" s="67">
        <v>78</v>
      </c>
      <c r="G77" s="67">
        <v>78</v>
      </c>
      <c r="H77" s="67">
        <v>0</v>
      </c>
      <c r="I77" s="67">
        <v>0</v>
      </c>
      <c r="J77" s="67">
        <v>0</v>
      </c>
      <c r="K77" s="9">
        <v>44621</v>
      </c>
    </row>
    <row r="78" spans="1:11" ht="51" x14ac:dyDescent="0.25">
      <c r="A78" s="3">
        <f t="shared" si="1"/>
        <v>70</v>
      </c>
      <c r="B78" s="5" t="s">
        <v>1277</v>
      </c>
      <c r="C78" s="16" t="s">
        <v>281</v>
      </c>
      <c r="D78" s="5" t="s">
        <v>68</v>
      </c>
      <c r="E78" s="18" t="s">
        <v>870</v>
      </c>
      <c r="F78" s="67">
        <v>66</v>
      </c>
      <c r="G78" s="67">
        <v>66</v>
      </c>
      <c r="H78" s="67">
        <v>0</v>
      </c>
      <c r="I78" s="67">
        <v>0</v>
      </c>
      <c r="J78" s="67">
        <v>0</v>
      </c>
      <c r="K78" s="9">
        <v>44621</v>
      </c>
    </row>
    <row r="79" spans="1:11" ht="38.25" x14ac:dyDescent="0.25">
      <c r="A79" s="3">
        <f t="shared" si="1"/>
        <v>71</v>
      </c>
      <c r="B79" s="5" t="s">
        <v>1277</v>
      </c>
      <c r="C79" s="16" t="s">
        <v>282</v>
      </c>
      <c r="D79" s="5" t="s">
        <v>283</v>
      </c>
      <c r="E79" s="1" t="s">
        <v>100</v>
      </c>
      <c r="F79" s="67">
        <v>306</v>
      </c>
      <c r="G79" s="67">
        <v>306</v>
      </c>
      <c r="H79" s="67">
        <v>0</v>
      </c>
      <c r="I79" s="67">
        <v>0</v>
      </c>
      <c r="J79" s="67">
        <v>0</v>
      </c>
      <c r="K79" s="9">
        <v>44621</v>
      </c>
    </row>
    <row r="80" spans="1:11" ht="38.25" x14ac:dyDescent="0.25">
      <c r="A80" s="3">
        <f t="shared" si="1"/>
        <v>72</v>
      </c>
      <c r="B80" s="5" t="s">
        <v>1277</v>
      </c>
      <c r="C80" s="16" t="s">
        <v>284</v>
      </c>
      <c r="D80" s="8" t="s">
        <v>248</v>
      </c>
      <c r="E80" s="1" t="s">
        <v>100</v>
      </c>
      <c r="F80" s="67">
        <v>768</v>
      </c>
      <c r="G80" s="67">
        <v>768</v>
      </c>
      <c r="H80" s="67">
        <v>0</v>
      </c>
      <c r="I80" s="67">
        <v>0</v>
      </c>
      <c r="J80" s="67">
        <v>0</v>
      </c>
      <c r="K80" s="9">
        <v>44621</v>
      </c>
    </row>
    <row r="81" spans="1:11" ht="51" x14ac:dyDescent="0.25">
      <c r="A81" s="3">
        <f t="shared" si="1"/>
        <v>73</v>
      </c>
      <c r="B81" s="5" t="s">
        <v>1277</v>
      </c>
      <c r="C81" s="16" t="s">
        <v>285</v>
      </c>
      <c r="D81" s="8" t="s">
        <v>286</v>
      </c>
      <c r="E81" s="1" t="s">
        <v>100</v>
      </c>
      <c r="F81" s="67">
        <v>250</v>
      </c>
      <c r="G81" s="67">
        <v>250</v>
      </c>
      <c r="H81" s="67">
        <v>0</v>
      </c>
      <c r="I81" s="67">
        <v>0</v>
      </c>
      <c r="J81" s="67">
        <v>0</v>
      </c>
      <c r="K81" s="9">
        <v>44621</v>
      </c>
    </row>
    <row r="82" spans="1:11" ht="89.25" x14ac:dyDescent="0.25">
      <c r="A82" s="3">
        <f t="shared" si="1"/>
        <v>74</v>
      </c>
      <c r="B82" s="21" t="s">
        <v>1278</v>
      </c>
      <c r="C82" s="21" t="s">
        <v>338</v>
      </c>
      <c r="D82" s="21" t="s">
        <v>339</v>
      </c>
      <c r="E82" s="1" t="s">
        <v>100</v>
      </c>
      <c r="F82" s="67">
        <v>51.743000000000002</v>
      </c>
      <c r="G82" s="67">
        <v>51.743000000000002</v>
      </c>
      <c r="H82" s="67">
        <v>0</v>
      </c>
      <c r="I82" s="67">
        <v>0</v>
      </c>
      <c r="J82" s="67">
        <v>0</v>
      </c>
      <c r="K82" s="43">
        <v>44621</v>
      </c>
    </row>
    <row r="83" spans="1:11" ht="127.5" x14ac:dyDescent="0.25">
      <c r="A83" s="3">
        <f t="shared" si="1"/>
        <v>75</v>
      </c>
      <c r="B83" s="21" t="s">
        <v>1278</v>
      </c>
      <c r="C83" s="21" t="s">
        <v>342</v>
      </c>
      <c r="D83" s="21" t="s">
        <v>343</v>
      </c>
      <c r="E83" s="1" t="s">
        <v>100</v>
      </c>
      <c r="F83" s="67">
        <v>262.33</v>
      </c>
      <c r="G83" s="67">
        <v>262.33</v>
      </c>
      <c r="H83" s="67">
        <v>0</v>
      </c>
      <c r="I83" s="67">
        <v>0</v>
      </c>
      <c r="J83" s="67">
        <v>0</v>
      </c>
      <c r="K83" s="43">
        <v>44621</v>
      </c>
    </row>
    <row r="84" spans="1:11" ht="63.75" x14ac:dyDescent="0.25">
      <c r="A84" s="3">
        <f t="shared" si="1"/>
        <v>76</v>
      </c>
      <c r="B84" s="1" t="s">
        <v>1279</v>
      </c>
      <c r="C84" s="2" t="s">
        <v>217</v>
      </c>
      <c r="D84" s="1" t="s">
        <v>218</v>
      </c>
      <c r="E84" s="18" t="s">
        <v>870</v>
      </c>
      <c r="F84" s="67">
        <v>46.87</v>
      </c>
      <c r="G84" s="67">
        <f>F84</f>
        <v>46.87</v>
      </c>
      <c r="H84" s="67">
        <v>0</v>
      </c>
      <c r="I84" s="67">
        <v>0</v>
      </c>
      <c r="J84" s="67">
        <v>0</v>
      </c>
      <c r="K84" s="15">
        <v>44621</v>
      </c>
    </row>
    <row r="85" spans="1:11" ht="63.75" x14ac:dyDescent="0.25">
      <c r="A85" s="3">
        <f t="shared" si="1"/>
        <v>77</v>
      </c>
      <c r="B85" s="31" t="s">
        <v>1280</v>
      </c>
      <c r="C85" s="32" t="s">
        <v>634</v>
      </c>
      <c r="D85" s="31" t="s">
        <v>484</v>
      </c>
      <c r="E85" s="1" t="s">
        <v>100</v>
      </c>
      <c r="F85" s="67">
        <v>68.799599999999998</v>
      </c>
      <c r="G85" s="67">
        <f>F85</f>
        <v>68.799599999999998</v>
      </c>
      <c r="H85" s="67">
        <v>0</v>
      </c>
      <c r="I85" s="67">
        <v>0</v>
      </c>
      <c r="J85" s="67">
        <v>0</v>
      </c>
      <c r="K85" s="33">
        <v>44621</v>
      </c>
    </row>
    <row r="86" spans="1:11" ht="63.75" x14ac:dyDescent="0.25">
      <c r="A86" s="3">
        <f t="shared" si="1"/>
        <v>78</v>
      </c>
      <c r="B86" s="31" t="s">
        <v>1280</v>
      </c>
      <c r="C86" s="32" t="s">
        <v>635</v>
      </c>
      <c r="D86" s="31" t="s">
        <v>636</v>
      </c>
      <c r="E86" s="1" t="s">
        <v>100</v>
      </c>
      <c r="F86" s="67">
        <v>231.81819999999999</v>
      </c>
      <c r="G86" s="67">
        <f>F86</f>
        <v>231.81819999999999</v>
      </c>
      <c r="H86" s="67">
        <v>0</v>
      </c>
      <c r="I86" s="67">
        <v>0</v>
      </c>
      <c r="J86" s="67">
        <v>0</v>
      </c>
      <c r="K86" s="33">
        <v>44621</v>
      </c>
    </row>
    <row r="87" spans="1:11" ht="63.75" x14ac:dyDescent="0.25">
      <c r="A87" s="3">
        <f t="shared" si="1"/>
        <v>79</v>
      </c>
      <c r="B87" s="31" t="s">
        <v>1280</v>
      </c>
      <c r="C87" s="32" t="s">
        <v>634</v>
      </c>
      <c r="D87" s="31" t="s">
        <v>484</v>
      </c>
      <c r="E87" s="1" t="s">
        <v>100</v>
      </c>
      <c r="F87" s="67">
        <v>68.799599999999998</v>
      </c>
      <c r="G87" s="67">
        <v>68.799599999999998</v>
      </c>
      <c r="H87" s="67">
        <v>0</v>
      </c>
      <c r="I87" s="67">
        <v>0</v>
      </c>
      <c r="J87" s="67">
        <v>0</v>
      </c>
      <c r="K87" s="33">
        <v>44621</v>
      </c>
    </row>
    <row r="88" spans="1:11" ht="63.75" x14ac:dyDescent="0.25">
      <c r="A88" s="3">
        <f t="shared" si="1"/>
        <v>80</v>
      </c>
      <c r="B88" s="31" t="s">
        <v>1280</v>
      </c>
      <c r="C88" s="32" t="s">
        <v>635</v>
      </c>
      <c r="D88" s="31" t="s">
        <v>636</v>
      </c>
      <c r="E88" s="1" t="s">
        <v>100</v>
      </c>
      <c r="F88" s="67">
        <v>231.81819999999999</v>
      </c>
      <c r="G88" s="67">
        <v>231.81819999999999</v>
      </c>
      <c r="H88" s="67">
        <v>0</v>
      </c>
      <c r="I88" s="67">
        <v>0</v>
      </c>
      <c r="J88" s="67">
        <v>0</v>
      </c>
      <c r="K88" s="33">
        <v>44621</v>
      </c>
    </row>
    <row r="89" spans="1:11" ht="38.25" x14ac:dyDescent="0.25">
      <c r="A89" s="3">
        <f t="shared" si="1"/>
        <v>81</v>
      </c>
      <c r="B89" s="8" t="s">
        <v>1281</v>
      </c>
      <c r="C89" s="21" t="s">
        <v>1016</v>
      </c>
      <c r="D89" s="21" t="s">
        <v>404</v>
      </c>
      <c r="E89" s="1" t="s">
        <v>100</v>
      </c>
      <c r="F89" s="67">
        <v>511.3</v>
      </c>
      <c r="G89" s="67">
        <v>511.3</v>
      </c>
      <c r="H89" s="67">
        <v>0</v>
      </c>
      <c r="I89" s="67">
        <v>0</v>
      </c>
      <c r="J89" s="67">
        <v>0</v>
      </c>
      <c r="K89" s="15">
        <v>44621</v>
      </c>
    </row>
    <row r="90" spans="1:11" ht="38.25" x14ac:dyDescent="0.25">
      <c r="A90" s="3">
        <f t="shared" si="1"/>
        <v>82</v>
      </c>
      <c r="B90" s="8" t="s">
        <v>1281</v>
      </c>
      <c r="C90" s="21" t="s">
        <v>1018</v>
      </c>
      <c r="D90" s="21" t="s">
        <v>246</v>
      </c>
      <c r="E90" s="1" t="s">
        <v>100</v>
      </c>
      <c r="F90" s="67">
        <v>305.77998000000002</v>
      </c>
      <c r="G90" s="67">
        <v>305.77998000000002</v>
      </c>
      <c r="H90" s="67">
        <v>0</v>
      </c>
      <c r="I90" s="67">
        <v>0</v>
      </c>
      <c r="J90" s="67">
        <v>0</v>
      </c>
      <c r="K90" s="15">
        <v>44621</v>
      </c>
    </row>
    <row r="91" spans="1:11" ht="76.5" x14ac:dyDescent="0.25">
      <c r="A91" s="3">
        <f t="shared" si="1"/>
        <v>83</v>
      </c>
      <c r="B91" s="23" t="s">
        <v>878</v>
      </c>
      <c r="C91" s="23" t="s">
        <v>882</v>
      </c>
      <c r="D91" s="23" t="s">
        <v>711</v>
      </c>
      <c r="E91" s="18" t="s">
        <v>870</v>
      </c>
      <c r="F91" s="67">
        <v>970.81</v>
      </c>
      <c r="G91" s="67">
        <v>970.81</v>
      </c>
      <c r="H91" s="67">
        <v>0</v>
      </c>
      <c r="I91" s="67">
        <v>0</v>
      </c>
      <c r="J91" s="67">
        <v>0</v>
      </c>
      <c r="K91" s="44">
        <v>44621</v>
      </c>
    </row>
    <row r="92" spans="1:11" ht="76.5" x14ac:dyDescent="0.25">
      <c r="A92" s="3">
        <f t="shared" si="1"/>
        <v>84</v>
      </c>
      <c r="B92" s="23" t="s">
        <v>878</v>
      </c>
      <c r="C92" s="23" t="s">
        <v>883</v>
      </c>
      <c r="D92" s="23" t="s">
        <v>208</v>
      </c>
      <c r="E92" s="1" t="s">
        <v>100</v>
      </c>
      <c r="F92" s="67">
        <v>3424.65</v>
      </c>
      <c r="G92" s="67">
        <v>3424.65</v>
      </c>
      <c r="H92" s="67">
        <v>0</v>
      </c>
      <c r="I92" s="67">
        <v>0</v>
      </c>
      <c r="J92" s="67">
        <v>0</v>
      </c>
      <c r="K92" s="44">
        <v>44621</v>
      </c>
    </row>
    <row r="93" spans="1:11" ht="89.25" x14ac:dyDescent="0.25">
      <c r="A93" s="3">
        <f t="shared" si="1"/>
        <v>85</v>
      </c>
      <c r="B93" s="1" t="s">
        <v>1212</v>
      </c>
      <c r="C93" s="2" t="s">
        <v>1063</v>
      </c>
      <c r="D93" s="37" t="s">
        <v>1046</v>
      </c>
      <c r="E93" s="1" t="s">
        <v>100</v>
      </c>
      <c r="F93" s="67">
        <v>194.4</v>
      </c>
      <c r="G93" s="67">
        <v>1194.4000000000001</v>
      </c>
      <c r="H93" s="67">
        <v>0</v>
      </c>
      <c r="I93" s="67">
        <v>0</v>
      </c>
      <c r="J93" s="67">
        <v>0</v>
      </c>
      <c r="K93" s="15">
        <v>44621</v>
      </c>
    </row>
    <row r="94" spans="1:11" ht="89.25" x14ac:dyDescent="0.25">
      <c r="A94" s="3">
        <f t="shared" si="1"/>
        <v>86</v>
      </c>
      <c r="B94" s="1" t="s">
        <v>1212</v>
      </c>
      <c r="C94" s="2" t="s">
        <v>1064</v>
      </c>
      <c r="D94" s="37" t="s">
        <v>1047</v>
      </c>
      <c r="E94" s="1" t="s">
        <v>100</v>
      </c>
      <c r="F94" s="67">
        <v>194.4</v>
      </c>
      <c r="G94" s="67">
        <v>194.4</v>
      </c>
      <c r="H94" s="67">
        <v>0</v>
      </c>
      <c r="I94" s="67">
        <v>0</v>
      </c>
      <c r="J94" s="67">
        <v>0</v>
      </c>
      <c r="K94" s="15">
        <v>44621</v>
      </c>
    </row>
    <row r="95" spans="1:11" ht="89.25" x14ac:dyDescent="0.25">
      <c r="A95" s="3">
        <f t="shared" si="1"/>
        <v>87</v>
      </c>
      <c r="B95" s="1" t="s">
        <v>1212</v>
      </c>
      <c r="C95" s="2" t="s">
        <v>1065</v>
      </c>
      <c r="D95" s="37" t="s">
        <v>1048</v>
      </c>
      <c r="E95" s="1" t="s">
        <v>100</v>
      </c>
      <c r="F95" s="67">
        <v>1029.5999999999999</v>
      </c>
      <c r="G95" s="67">
        <v>1029.5999999999999</v>
      </c>
      <c r="H95" s="67">
        <v>0</v>
      </c>
      <c r="I95" s="67">
        <v>0</v>
      </c>
      <c r="J95" s="67">
        <v>0</v>
      </c>
      <c r="K95" s="15">
        <v>44621</v>
      </c>
    </row>
    <row r="96" spans="1:11" ht="89.25" x14ac:dyDescent="0.25">
      <c r="A96" s="3">
        <f t="shared" si="1"/>
        <v>88</v>
      </c>
      <c r="B96" s="1" t="s">
        <v>1212</v>
      </c>
      <c r="C96" s="2" t="s">
        <v>1066</v>
      </c>
      <c r="D96" s="37" t="s">
        <v>1049</v>
      </c>
      <c r="E96" s="1" t="s">
        <v>100</v>
      </c>
      <c r="F96" s="67">
        <v>369.9</v>
      </c>
      <c r="G96" s="67">
        <v>369.9</v>
      </c>
      <c r="H96" s="67">
        <v>0</v>
      </c>
      <c r="I96" s="67">
        <v>0</v>
      </c>
      <c r="J96" s="67">
        <v>0</v>
      </c>
      <c r="K96" s="15">
        <v>44621</v>
      </c>
    </row>
    <row r="97" spans="1:11" ht="89.25" x14ac:dyDescent="0.25">
      <c r="A97" s="3">
        <f t="shared" si="1"/>
        <v>89</v>
      </c>
      <c r="B97" s="1" t="s">
        <v>1212</v>
      </c>
      <c r="C97" s="2" t="s">
        <v>1072</v>
      </c>
      <c r="D97" s="1" t="s">
        <v>1054</v>
      </c>
      <c r="E97" s="1" t="s">
        <v>100</v>
      </c>
      <c r="F97" s="67">
        <v>626.4</v>
      </c>
      <c r="G97" s="67">
        <v>626.4</v>
      </c>
      <c r="H97" s="67">
        <v>0</v>
      </c>
      <c r="I97" s="67">
        <v>0</v>
      </c>
      <c r="J97" s="67">
        <v>0</v>
      </c>
      <c r="K97" s="15">
        <v>44621</v>
      </c>
    </row>
    <row r="98" spans="1:11" ht="89.25" x14ac:dyDescent="0.25">
      <c r="A98" s="3">
        <f t="shared" si="1"/>
        <v>90</v>
      </c>
      <c r="B98" s="1" t="s">
        <v>1212</v>
      </c>
      <c r="C98" s="2" t="s">
        <v>1074</v>
      </c>
      <c r="D98" s="1" t="s">
        <v>1056</v>
      </c>
      <c r="E98" s="18" t="s">
        <v>870</v>
      </c>
      <c r="F98" s="67">
        <v>848.8</v>
      </c>
      <c r="G98" s="67">
        <v>848.8</v>
      </c>
      <c r="H98" s="67">
        <v>0</v>
      </c>
      <c r="I98" s="67">
        <v>0</v>
      </c>
      <c r="J98" s="67">
        <v>0</v>
      </c>
      <c r="K98" s="15">
        <v>44621</v>
      </c>
    </row>
    <row r="99" spans="1:11" ht="38.25" x14ac:dyDescent="0.25">
      <c r="A99" s="3">
        <f t="shared" si="1"/>
        <v>91</v>
      </c>
      <c r="B99" s="28" t="s">
        <v>1305</v>
      </c>
      <c r="C99" s="21" t="s">
        <v>436</v>
      </c>
      <c r="D99" s="28" t="s">
        <v>248</v>
      </c>
      <c r="E99" s="1" t="s">
        <v>100</v>
      </c>
      <c r="F99" s="67">
        <v>511</v>
      </c>
      <c r="G99" s="67">
        <v>511</v>
      </c>
      <c r="H99" s="67">
        <v>0</v>
      </c>
      <c r="I99" s="67">
        <v>0</v>
      </c>
      <c r="J99" s="67">
        <v>0</v>
      </c>
      <c r="K99" s="46">
        <v>44621</v>
      </c>
    </row>
    <row r="100" spans="1:11" ht="51" x14ac:dyDescent="0.25">
      <c r="A100" s="3">
        <f t="shared" si="1"/>
        <v>92</v>
      </c>
      <c r="B100" s="28" t="s">
        <v>1305</v>
      </c>
      <c r="C100" s="21" t="s">
        <v>437</v>
      </c>
      <c r="D100" s="28" t="s">
        <v>438</v>
      </c>
      <c r="E100" s="1" t="s">
        <v>100</v>
      </c>
      <c r="F100" s="67">
        <v>10601</v>
      </c>
      <c r="G100" s="67">
        <v>10601</v>
      </c>
      <c r="H100" s="67">
        <v>0</v>
      </c>
      <c r="I100" s="67">
        <v>0</v>
      </c>
      <c r="J100" s="67">
        <v>0</v>
      </c>
      <c r="K100" s="46">
        <v>44621</v>
      </c>
    </row>
    <row r="101" spans="1:11" ht="38.25" x14ac:dyDescent="0.25">
      <c r="A101" s="3">
        <f t="shared" si="1"/>
        <v>93</v>
      </c>
      <c r="B101" s="1" t="s">
        <v>1214</v>
      </c>
      <c r="C101" s="2" t="s">
        <v>970</v>
      </c>
      <c r="D101" s="1" t="s">
        <v>971</v>
      </c>
      <c r="E101" s="1" t="s">
        <v>100</v>
      </c>
      <c r="F101" s="67">
        <v>4000</v>
      </c>
      <c r="G101" s="67">
        <v>2390</v>
      </c>
      <c r="H101" s="67">
        <v>1610</v>
      </c>
      <c r="I101" s="67">
        <v>0</v>
      </c>
      <c r="J101" s="67">
        <v>0</v>
      </c>
      <c r="K101" s="15">
        <v>44621</v>
      </c>
    </row>
    <row r="102" spans="1:11" ht="63.75" x14ac:dyDescent="0.25">
      <c r="A102" s="3">
        <f t="shared" si="1"/>
        <v>94</v>
      </c>
      <c r="B102" s="1" t="s">
        <v>1214</v>
      </c>
      <c r="C102" s="2" t="s">
        <v>973</v>
      </c>
      <c r="D102" s="1" t="s">
        <v>974</v>
      </c>
      <c r="E102" s="1" t="s">
        <v>100</v>
      </c>
      <c r="F102" s="67">
        <v>250</v>
      </c>
      <c r="G102" s="67">
        <v>250</v>
      </c>
      <c r="H102" s="67">
        <v>0</v>
      </c>
      <c r="I102" s="67">
        <v>0</v>
      </c>
      <c r="J102" s="67">
        <v>0</v>
      </c>
      <c r="K102" s="15">
        <v>44621</v>
      </c>
    </row>
    <row r="103" spans="1:11" ht="51" x14ac:dyDescent="0.25">
      <c r="A103" s="3">
        <f t="shared" si="1"/>
        <v>95</v>
      </c>
      <c r="B103" s="1" t="s">
        <v>1214</v>
      </c>
      <c r="C103" s="2" t="s">
        <v>979</v>
      </c>
      <c r="D103" s="1" t="s">
        <v>152</v>
      </c>
      <c r="E103" s="18" t="s">
        <v>870</v>
      </c>
      <c r="F103" s="67">
        <v>5.0999999999999996</v>
      </c>
      <c r="G103" s="67">
        <v>5.0999999999999996</v>
      </c>
      <c r="H103" s="67">
        <v>0</v>
      </c>
      <c r="I103" s="67">
        <v>0</v>
      </c>
      <c r="J103" s="67">
        <v>0</v>
      </c>
      <c r="K103" s="15">
        <v>44621</v>
      </c>
    </row>
    <row r="104" spans="1:11" ht="51" x14ac:dyDescent="0.25">
      <c r="A104" s="3">
        <f t="shared" si="1"/>
        <v>96</v>
      </c>
      <c r="B104" s="1" t="s">
        <v>1214</v>
      </c>
      <c r="C104" s="2" t="s">
        <v>982</v>
      </c>
      <c r="D104" s="1" t="s">
        <v>152</v>
      </c>
      <c r="E104" s="18" t="s">
        <v>870</v>
      </c>
      <c r="F104" s="67">
        <v>15.1</v>
      </c>
      <c r="G104" s="67">
        <v>15.1</v>
      </c>
      <c r="H104" s="67">
        <v>0</v>
      </c>
      <c r="I104" s="67">
        <v>0</v>
      </c>
      <c r="J104" s="67">
        <v>0</v>
      </c>
      <c r="K104" s="15">
        <v>44621</v>
      </c>
    </row>
    <row r="105" spans="1:11" ht="51" x14ac:dyDescent="0.25">
      <c r="A105" s="3">
        <f t="shared" si="1"/>
        <v>97</v>
      </c>
      <c r="B105" s="1" t="s">
        <v>1214</v>
      </c>
      <c r="C105" s="2" t="s">
        <v>990</v>
      </c>
      <c r="D105" s="1" t="s">
        <v>991</v>
      </c>
      <c r="E105" s="18" t="s">
        <v>870</v>
      </c>
      <c r="F105" s="67">
        <v>45.6</v>
      </c>
      <c r="G105" s="67">
        <v>45.6</v>
      </c>
      <c r="H105" s="67">
        <v>0</v>
      </c>
      <c r="I105" s="67">
        <v>0</v>
      </c>
      <c r="J105" s="67">
        <v>0</v>
      </c>
      <c r="K105" s="15">
        <v>44621</v>
      </c>
    </row>
    <row r="106" spans="1:11" ht="51" x14ac:dyDescent="0.25">
      <c r="A106" s="3">
        <f t="shared" si="1"/>
        <v>98</v>
      </c>
      <c r="B106" s="1" t="s">
        <v>1214</v>
      </c>
      <c r="C106" s="2" t="s">
        <v>992</v>
      </c>
      <c r="D106" s="1" t="s">
        <v>993</v>
      </c>
      <c r="E106" s="18" t="s">
        <v>870</v>
      </c>
      <c r="F106" s="67">
        <v>43.7</v>
      </c>
      <c r="G106" s="67">
        <v>43.7</v>
      </c>
      <c r="H106" s="67">
        <v>0</v>
      </c>
      <c r="I106" s="67">
        <v>0</v>
      </c>
      <c r="J106" s="67">
        <v>0</v>
      </c>
      <c r="K106" s="15">
        <v>44621</v>
      </c>
    </row>
    <row r="107" spans="1:11" ht="51" x14ac:dyDescent="0.25">
      <c r="A107" s="3">
        <f t="shared" si="1"/>
        <v>99</v>
      </c>
      <c r="B107" s="1" t="s">
        <v>1214</v>
      </c>
      <c r="C107" s="2" t="s">
        <v>994</v>
      </c>
      <c r="D107" s="1" t="s">
        <v>995</v>
      </c>
      <c r="E107" s="18" t="s">
        <v>870</v>
      </c>
      <c r="F107" s="67">
        <v>69.7</v>
      </c>
      <c r="G107" s="67">
        <v>69.7</v>
      </c>
      <c r="H107" s="67">
        <v>0</v>
      </c>
      <c r="I107" s="67">
        <v>0</v>
      </c>
      <c r="J107" s="67">
        <v>0</v>
      </c>
      <c r="K107" s="15">
        <v>44621</v>
      </c>
    </row>
    <row r="108" spans="1:11" ht="89.25" x14ac:dyDescent="0.25">
      <c r="A108" s="3">
        <f t="shared" si="1"/>
        <v>100</v>
      </c>
      <c r="B108" s="1" t="s">
        <v>998</v>
      </c>
      <c r="C108" s="24" t="s">
        <v>1002</v>
      </c>
      <c r="D108" s="1" t="s">
        <v>999</v>
      </c>
      <c r="E108" s="1" t="s">
        <v>100</v>
      </c>
      <c r="F108" s="67">
        <v>816.36260000000004</v>
      </c>
      <c r="G108" s="67">
        <v>0</v>
      </c>
      <c r="H108" s="67">
        <v>361.28021000000001</v>
      </c>
      <c r="I108" s="67">
        <v>455.08238999999998</v>
      </c>
      <c r="J108" s="67">
        <v>0</v>
      </c>
      <c r="K108" s="15">
        <v>44621</v>
      </c>
    </row>
    <row r="109" spans="1:11" ht="76.5" x14ac:dyDescent="0.25">
      <c r="A109" s="3">
        <f t="shared" si="1"/>
        <v>101</v>
      </c>
      <c r="B109" s="1" t="s">
        <v>998</v>
      </c>
      <c r="C109" s="2" t="s">
        <v>1003</v>
      </c>
      <c r="D109" s="1" t="s">
        <v>1000</v>
      </c>
      <c r="E109" s="1" t="s">
        <v>100</v>
      </c>
      <c r="F109" s="67">
        <v>59.476190000000003</v>
      </c>
      <c r="G109" s="67">
        <v>59.476190000000003</v>
      </c>
      <c r="H109" s="67">
        <v>0</v>
      </c>
      <c r="I109" s="67">
        <v>0</v>
      </c>
      <c r="J109" s="67">
        <v>0</v>
      </c>
      <c r="K109" s="15">
        <v>44621</v>
      </c>
    </row>
    <row r="110" spans="1:11" ht="127.5" x14ac:dyDescent="0.25">
      <c r="A110" s="3">
        <f t="shared" si="1"/>
        <v>102</v>
      </c>
      <c r="B110" s="4" t="s">
        <v>1231</v>
      </c>
      <c r="C110" s="2" t="s">
        <v>1232</v>
      </c>
      <c r="D110" s="8" t="s">
        <v>1225</v>
      </c>
      <c r="E110" s="1" t="s">
        <v>100</v>
      </c>
      <c r="F110" s="67">
        <f>G110</f>
        <v>449.21</v>
      </c>
      <c r="G110" s="67">
        <v>449.21</v>
      </c>
      <c r="H110" s="67">
        <v>0</v>
      </c>
      <c r="I110" s="67">
        <v>0</v>
      </c>
      <c r="J110" s="67">
        <v>0</v>
      </c>
      <c r="K110" s="15">
        <v>44652</v>
      </c>
    </row>
    <row r="111" spans="1:11" ht="89.25" x14ac:dyDescent="0.25">
      <c r="A111" s="3">
        <f t="shared" si="1"/>
        <v>103</v>
      </c>
      <c r="B111" s="4" t="s">
        <v>1231</v>
      </c>
      <c r="C111" s="2" t="s">
        <v>1233</v>
      </c>
      <c r="D111" s="8" t="s">
        <v>1226</v>
      </c>
      <c r="E111" s="1" t="s">
        <v>100</v>
      </c>
      <c r="F111" s="67">
        <f>G111</f>
        <v>1022.84</v>
      </c>
      <c r="G111" s="67">
        <v>1022.84</v>
      </c>
      <c r="H111" s="67">
        <v>0</v>
      </c>
      <c r="I111" s="67">
        <v>0</v>
      </c>
      <c r="J111" s="67">
        <v>0</v>
      </c>
      <c r="K111" s="15">
        <v>44652</v>
      </c>
    </row>
    <row r="112" spans="1:11" ht="255" x14ac:dyDescent="0.25">
      <c r="A112" s="3">
        <f t="shared" si="1"/>
        <v>104</v>
      </c>
      <c r="B112" s="4" t="s">
        <v>1231</v>
      </c>
      <c r="C112" s="2" t="s">
        <v>1234</v>
      </c>
      <c r="D112" s="8" t="s">
        <v>1227</v>
      </c>
      <c r="E112" s="1" t="s">
        <v>100</v>
      </c>
      <c r="F112" s="67">
        <f>G112</f>
        <v>72.3</v>
      </c>
      <c r="G112" s="67">
        <v>72.3</v>
      </c>
      <c r="H112" s="67">
        <v>0</v>
      </c>
      <c r="I112" s="67">
        <v>0</v>
      </c>
      <c r="J112" s="67">
        <v>0</v>
      </c>
      <c r="K112" s="15">
        <v>44652</v>
      </c>
    </row>
    <row r="113" spans="1:11" ht="140.25" x14ac:dyDescent="0.25">
      <c r="A113" s="3">
        <f t="shared" si="1"/>
        <v>105</v>
      </c>
      <c r="B113" s="2" t="s">
        <v>1204</v>
      </c>
      <c r="C113" s="2" t="s">
        <v>1173</v>
      </c>
      <c r="D113" s="1" t="s">
        <v>1171</v>
      </c>
      <c r="E113" s="1" t="s">
        <v>100</v>
      </c>
      <c r="F113" s="67">
        <v>2322.2800000000002</v>
      </c>
      <c r="G113" s="67">
        <v>2322.2800000000002</v>
      </c>
      <c r="H113" s="67">
        <v>0</v>
      </c>
      <c r="I113" s="67">
        <v>0</v>
      </c>
      <c r="J113" s="67">
        <v>0</v>
      </c>
      <c r="K113" s="15">
        <v>44652</v>
      </c>
    </row>
    <row r="114" spans="1:11" ht="140.25" x14ac:dyDescent="0.25">
      <c r="A114" s="3">
        <f t="shared" si="1"/>
        <v>106</v>
      </c>
      <c r="B114" s="18" t="s">
        <v>1213</v>
      </c>
      <c r="C114" s="13" t="s">
        <v>866</v>
      </c>
      <c r="D114" s="18" t="s">
        <v>863</v>
      </c>
      <c r="E114" s="1" t="s">
        <v>100</v>
      </c>
      <c r="F114" s="67">
        <v>492.9</v>
      </c>
      <c r="G114" s="67">
        <v>492.9</v>
      </c>
      <c r="H114" s="67">
        <v>0</v>
      </c>
      <c r="I114" s="67">
        <v>0</v>
      </c>
      <c r="J114" s="67">
        <v>0</v>
      </c>
      <c r="K114" s="40">
        <v>44652</v>
      </c>
    </row>
    <row r="115" spans="1:11" ht="63.75" x14ac:dyDescent="0.25">
      <c r="A115" s="3">
        <f t="shared" si="1"/>
        <v>107</v>
      </c>
      <c r="B115" s="1" t="s">
        <v>15</v>
      </c>
      <c r="C115" s="2" t="s">
        <v>16</v>
      </c>
      <c r="D115" s="1" t="s">
        <v>17</v>
      </c>
      <c r="E115" s="1" t="s">
        <v>100</v>
      </c>
      <c r="F115" s="67">
        <v>251.72749999999999</v>
      </c>
      <c r="G115" s="67">
        <v>251.72749999999999</v>
      </c>
      <c r="H115" s="67">
        <v>0</v>
      </c>
      <c r="I115" s="67">
        <v>0</v>
      </c>
      <c r="J115" s="67">
        <v>0</v>
      </c>
      <c r="K115" s="15">
        <v>44652</v>
      </c>
    </row>
    <row r="116" spans="1:11" ht="76.5" x14ac:dyDescent="0.25">
      <c r="A116" s="3">
        <f t="shared" si="1"/>
        <v>108</v>
      </c>
      <c r="B116" s="5" t="s">
        <v>1223</v>
      </c>
      <c r="C116" s="2" t="s">
        <v>480</v>
      </c>
      <c r="D116" s="1" t="s">
        <v>152</v>
      </c>
      <c r="E116" s="1" t="s">
        <v>100</v>
      </c>
      <c r="F116" s="67">
        <v>157.30000000000001</v>
      </c>
      <c r="G116" s="67">
        <v>157.30000000000001</v>
      </c>
      <c r="H116" s="67">
        <v>0</v>
      </c>
      <c r="I116" s="67">
        <v>0</v>
      </c>
      <c r="J116" s="67">
        <v>0</v>
      </c>
      <c r="K116" s="41">
        <v>44652</v>
      </c>
    </row>
    <row r="117" spans="1:11" ht="63.75" x14ac:dyDescent="0.25">
      <c r="A117" s="3">
        <f t="shared" si="1"/>
        <v>109</v>
      </c>
      <c r="B117" s="1" t="s">
        <v>273</v>
      </c>
      <c r="C117" s="39" t="s">
        <v>274</v>
      </c>
      <c r="D117" s="1" t="s">
        <v>168</v>
      </c>
      <c r="E117" s="1" t="s">
        <v>100</v>
      </c>
      <c r="F117" s="67">
        <v>900</v>
      </c>
      <c r="G117" s="67">
        <v>900</v>
      </c>
      <c r="H117" s="67">
        <v>0</v>
      </c>
      <c r="I117" s="67">
        <v>0</v>
      </c>
      <c r="J117" s="67">
        <v>0</v>
      </c>
      <c r="K117" s="15">
        <v>44652</v>
      </c>
    </row>
    <row r="118" spans="1:11" ht="63.75" x14ac:dyDescent="0.25">
      <c r="A118" s="3">
        <f t="shared" si="1"/>
        <v>110</v>
      </c>
      <c r="B118" s="1" t="s">
        <v>273</v>
      </c>
      <c r="C118" s="39" t="s">
        <v>275</v>
      </c>
      <c r="D118" s="1" t="s">
        <v>276</v>
      </c>
      <c r="E118" s="1" t="s">
        <v>100</v>
      </c>
      <c r="F118" s="67">
        <v>2370.42</v>
      </c>
      <c r="G118" s="67">
        <v>2370.42</v>
      </c>
      <c r="H118" s="67">
        <v>0</v>
      </c>
      <c r="I118" s="67">
        <v>0</v>
      </c>
      <c r="J118" s="67">
        <v>0</v>
      </c>
      <c r="K118" s="15">
        <v>44652</v>
      </c>
    </row>
    <row r="119" spans="1:11" ht="63.75" x14ac:dyDescent="0.25">
      <c r="A119" s="3">
        <f t="shared" si="1"/>
        <v>111</v>
      </c>
      <c r="B119" s="19" t="s">
        <v>1304</v>
      </c>
      <c r="C119" s="17" t="s">
        <v>699</v>
      </c>
      <c r="D119" s="17" t="s">
        <v>212</v>
      </c>
      <c r="E119" s="1" t="s">
        <v>100</v>
      </c>
      <c r="F119" s="67">
        <v>787.5</v>
      </c>
      <c r="G119" s="67">
        <v>787.5</v>
      </c>
      <c r="H119" s="67">
        <v>0</v>
      </c>
      <c r="I119" s="67">
        <v>0</v>
      </c>
      <c r="J119" s="67">
        <v>0</v>
      </c>
      <c r="K119" s="42">
        <v>44652</v>
      </c>
    </row>
    <row r="120" spans="1:11" ht="63.75" x14ac:dyDescent="0.25">
      <c r="A120" s="3">
        <f t="shared" si="1"/>
        <v>112</v>
      </c>
      <c r="B120" s="21" t="s">
        <v>1282</v>
      </c>
      <c r="C120" s="21" t="s">
        <v>1131</v>
      </c>
      <c r="D120" s="21" t="s">
        <v>411</v>
      </c>
      <c r="E120" s="1" t="s">
        <v>100</v>
      </c>
      <c r="F120" s="67">
        <v>802.25</v>
      </c>
      <c r="G120" s="67">
        <v>802.25</v>
      </c>
      <c r="H120" s="67">
        <v>0</v>
      </c>
      <c r="I120" s="67">
        <v>0</v>
      </c>
      <c r="J120" s="67">
        <v>0</v>
      </c>
      <c r="K120" s="43">
        <v>44652</v>
      </c>
    </row>
    <row r="121" spans="1:11" ht="63.75" x14ac:dyDescent="0.25">
      <c r="A121" s="3">
        <f t="shared" si="1"/>
        <v>113</v>
      </c>
      <c r="B121" s="1" t="s">
        <v>1265</v>
      </c>
      <c r="C121" s="1" t="s">
        <v>1186</v>
      </c>
      <c r="D121" s="1" t="s">
        <v>1187</v>
      </c>
      <c r="E121" s="1" t="s">
        <v>100</v>
      </c>
      <c r="F121" s="67">
        <v>1152.9000000000001</v>
      </c>
      <c r="G121" s="67">
        <v>1152.9000000000001</v>
      </c>
      <c r="H121" s="67">
        <v>0</v>
      </c>
      <c r="I121" s="67">
        <v>0</v>
      </c>
      <c r="J121" s="67">
        <v>0</v>
      </c>
      <c r="K121" s="15">
        <v>44652</v>
      </c>
    </row>
    <row r="122" spans="1:11" ht="63.75" x14ac:dyDescent="0.25">
      <c r="A122" s="3">
        <f t="shared" si="1"/>
        <v>114</v>
      </c>
      <c r="B122" s="1" t="s">
        <v>1265</v>
      </c>
      <c r="C122" s="1" t="s">
        <v>1188</v>
      </c>
      <c r="D122" s="1" t="s">
        <v>1189</v>
      </c>
      <c r="E122" s="1" t="s">
        <v>100</v>
      </c>
      <c r="F122" s="67">
        <v>2252.4699999999998</v>
      </c>
      <c r="G122" s="67">
        <v>2252.5</v>
      </c>
      <c r="H122" s="67">
        <v>0</v>
      </c>
      <c r="I122" s="67">
        <v>0</v>
      </c>
      <c r="J122" s="67">
        <v>0</v>
      </c>
      <c r="K122" s="15">
        <v>44652</v>
      </c>
    </row>
    <row r="123" spans="1:11" ht="51" x14ac:dyDescent="0.25">
      <c r="A123" s="3">
        <f t="shared" si="1"/>
        <v>115</v>
      </c>
      <c r="B123" s="1" t="s">
        <v>1266</v>
      </c>
      <c r="C123" s="1" t="s">
        <v>488</v>
      </c>
      <c r="D123" s="1" t="s">
        <v>489</v>
      </c>
      <c r="E123" s="1" t="s">
        <v>1224</v>
      </c>
      <c r="F123" s="67">
        <v>800</v>
      </c>
      <c r="G123" s="67">
        <f>F123</f>
        <v>800</v>
      </c>
      <c r="H123" s="67">
        <v>0</v>
      </c>
      <c r="I123" s="67">
        <v>0</v>
      </c>
      <c r="J123" s="67">
        <v>0</v>
      </c>
      <c r="K123" s="15">
        <v>44652</v>
      </c>
    </row>
    <row r="124" spans="1:11" ht="38.25" x14ac:dyDescent="0.25">
      <c r="A124" s="3">
        <f t="shared" si="1"/>
        <v>116</v>
      </c>
      <c r="B124" s="1" t="s">
        <v>1266</v>
      </c>
      <c r="C124" s="1" t="s">
        <v>490</v>
      </c>
      <c r="D124" s="1" t="s">
        <v>491</v>
      </c>
      <c r="E124" s="1" t="s">
        <v>100</v>
      </c>
      <c r="F124" s="67">
        <v>369.82</v>
      </c>
      <c r="G124" s="67">
        <f>F124</f>
        <v>369.82</v>
      </c>
      <c r="H124" s="67">
        <v>0</v>
      </c>
      <c r="I124" s="67">
        <v>0</v>
      </c>
      <c r="J124" s="67">
        <v>0</v>
      </c>
      <c r="K124" s="15">
        <v>44652</v>
      </c>
    </row>
    <row r="125" spans="1:11" ht="38.25" x14ac:dyDescent="0.25">
      <c r="A125" s="3">
        <f t="shared" si="1"/>
        <v>117</v>
      </c>
      <c r="B125" s="1" t="s">
        <v>1267</v>
      </c>
      <c r="C125" s="2" t="s">
        <v>602</v>
      </c>
      <c r="D125" s="1" t="s">
        <v>603</v>
      </c>
      <c r="E125" s="1" t="s">
        <v>100</v>
      </c>
      <c r="F125" s="67">
        <v>1424.1</v>
      </c>
      <c r="G125" s="67">
        <v>1424.1</v>
      </c>
      <c r="H125" s="67">
        <v>0</v>
      </c>
      <c r="I125" s="67">
        <v>0</v>
      </c>
      <c r="J125" s="67">
        <v>0</v>
      </c>
      <c r="K125" s="15">
        <v>44652</v>
      </c>
    </row>
    <row r="126" spans="1:11" ht="51" x14ac:dyDescent="0.25">
      <c r="A126" s="3">
        <f t="shared" si="1"/>
        <v>118</v>
      </c>
      <c r="B126" s="1" t="s">
        <v>1268</v>
      </c>
      <c r="C126" s="2" t="s">
        <v>235</v>
      </c>
      <c r="D126" s="5" t="s">
        <v>236</v>
      </c>
      <c r="E126" s="18" t="s">
        <v>870</v>
      </c>
      <c r="F126" s="67">
        <v>135.56</v>
      </c>
      <c r="G126" s="67">
        <f>F126</f>
        <v>135.56</v>
      </c>
      <c r="H126" s="67">
        <v>0</v>
      </c>
      <c r="I126" s="67">
        <v>0</v>
      </c>
      <c r="J126" s="67">
        <v>0</v>
      </c>
      <c r="K126" s="15">
        <v>44652</v>
      </c>
    </row>
    <row r="127" spans="1:11" ht="63.75" x14ac:dyDescent="0.25">
      <c r="A127" s="3">
        <f t="shared" si="1"/>
        <v>119</v>
      </c>
      <c r="B127" s="1" t="s">
        <v>1268</v>
      </c>
      <c r="C127" s="2" t="s">
        <v>239</v>
      </c>
      <c r="D127" s="5" t="s">
        <v>240</v>
      </c>
      <c r="E127" s="1" t="s">
        <v>100</v>
      </c>
      <c r="F127" s="67">
        <v>641.79999999999995</v>
      </c>
      <c r="G127" s="67">
        <f>F127</f>
        <v>641.79999999999995</v>
      </c>
      <c r="H127" s="67">
        <v>0</v>
      </c>
      <c r="I127" s="67">
        <v>0</v>
      </c>
      <c r="J127" s="67">
        <v>0</v>
      </c>
      <c r="K127" s="15">
        <v>44652</v>
      </c>
    </row>
    <row r="128" spans="1:11" ht="51" x14ac:dyDescent="0.25">
      <c r="A128" s="3">
        <f t="shared" si="1"/>
        <v>120</v>
      </c>
      <c r="B128" s="2" t="s">
        <v>1283</v>
      </c>
      <c r="C128" s="2" t="s">
        <v>1179</v>
      </c>
      <c r="D128" s="2" t="s">
        <v>1180</v>
      </c>
      <c r="E128" s="1" t="s">
        <v>100</v>
      </c>
      <c r="F128" s="67">
        <v>30</v>
      </c>
      <c r="G128" s="67">
        <v>30</v>
      </c>
      <c r="H128" s="67">
        <v>0</v>
      </c>
      <c r="I128" s="67">
        <v>0</v>
      </c>
      <c r="J128" s="67">
        <v>0</v>
      </c>
      <c r="K128" s="15">
        <v>44652</v>
      </c>
    </row>
    <row r="129" spans="1:11" ht="63.75" x14ac:dyDescent="0.25">
      <c r="A129" s="3">
        <f t="shared" si="1"/>
        <v>121</v>
      </c>
      <c r="B129" s="21" t="s">
        <v>1284</v>
      </c>
      <c r="C129" s="21" t="s">
        <v>410</v>
      </c>
      <c r="D129" s="21" t="s">
        <v>411</v>
      </c>
      <c r="E129" s="1" t="s">
        <v>100</v>
      </c>
      <c r="F129" s="67">
        <v>650</v>
      </c>
      <c r="G129" s="67">
        <f>F129</f>
        <v>650</v>
      </c>
      <c r="H129" s="67">
        <v>0</v>
      </c>
      <c r="I129" s="67">
        <v>0</v>
      </c>
      <c r="J129" s="67">
        <v>0</v>
      </c>
      <c r="K129" s="43">
        <v>44652</v>
      </c>
    </row>
    <row r="130" spans="1:11" ht="51" x14ac:dyDescent="0.25">
      <c r="A130" s="3">
        <f t="shared" si="1"/>
        <v>122</v>
      </c>
      <c r="B130" s="1" t="s">
        <v>1272</v>
      </c>
      <c r="C130" s="1" t="s">
        <v>515</v>
      </c>
      <c r="D130" s="1" t="s">
        <v>236</v>
      </c>
      <c r="E130" s="18" t="s">
        <v>870</v>
      </c>
      <c r="F130" s="67">
        <v>200</v>
      </c>
      <c r="G130" s="67">
        <v>200</v>
      </c>
      <c r="H130" s="67">
        <v>0</v>
      </c>
      <c r="I130" s="67">
        <v>0</v>
      </c>
      <c r="J130" s="67">
        <v>0</v>
      </c>
      <c r="K130" s="15">
        <v>44652</v>
      </c>
    </row>
    <row r="131" spans="1:11" ht="63.75" x14ac:dyDescent="0.25">
      <c r="A131" s="3">
        <f t="shared" si="1"/>
        <v>123</v>
      </c>
      <c r="B131" s="1" t="s">
        <v>1272</v>
      </c>
      <c r="C131" s="1" t="s">
        <v>516</v>
      </c>
      <c r="D131" s="1" t="s">
        <v>517</v>
      </c>
      <c r="E131" s="1" t="s">
        <v>100</v>
      </c>
      <c r="F131" s="67">
        <v>906.05</v>
      </c>
      <c r="G131" s="67">
        <v>906.05</v>
      </c>
      <c r="H131" s="67">
        <v>0</v>
      </c>
      <c r="I131" s="67">
        <v>0</v>
      </c>
      <c r="J131" s="67">
        <v>0</v>
      </c>
      <c r="K131" s="15">
        <v>44652</v>
      </c>
    </row>
    <row r="132" spans="1:11" ht="38.25" x14ac:dyDescent="0.25">
      <c r="A132" s="3">
        <f t="shared" si="1"/>
        <v>124</v>
      </c>
      <c r="B132" s="1" t="s">
        <v>1273</v>
      </c>
      <c r="C132" s="21" t="s">
        <v>361</v>
      </c>
      <c r="D132" s="21" t="s">
        <v>362</v>
      </c>
      <c r="E132" s="1" t="s">
        <v>100</v>
      </c>
      <c r="F132" s="67">
        <v>150</v>
      </c>
      <c r="G132" s="67">
        <v>150</v>
      </c>
      <c r="H132" s="67">
        <v>0</v>
      </c>
      <c r="I132" s="67">
        <v>0</v>
      </c>
      <c r="J132" s="67">
        <v>0</v>
      </c>
      <c r="K132" s="15">
        <v>44652</v>
      </c>
    </row>
    <row r="133" spans="1:11" ht="38.25" x14ac:dyDescent="0.25">
      <c r="A133" s="3">
        <f t="shared" si="1"/>
        <v>125</v>
      </c>
      <c r="B133" s="1" t="s">
        <v>1273</v>
      </c>
      <c r="C133" s="21" t="s">
        <v>363</v>
      </c>
      <c r="D133" s="21" t="s">
        <v>234</v>
      </c>
      <c r="E133" s="1" t="s">
        <v>100</v>
      </c>
      <c r="F133" s="67">
        <v>350</v>
      </c>
      <c r="G133" s="67">
        <v>350</v>
      </c>
      <c r="H133" s="67">
        <v>0</v>
      </c>
      <c r="I133" s="67">
        <v>0</v>
      </c>
      <c r="J133" s="67">
        <v>0</v>
      </c>
      <c r="K133" s="15">
        <v>44652</v>
      </c>
    </row>
    <row r="134" spans="1:11" ht="63.75" x14ac:dyDescent="0.25">
      <c r="A134" s="3">
        <f t="shared" si="1"/>
        <v>126</v>
      </c>
      <c r="B134" s="1" t="s">
        <v>1285</v>
      </c>
      <c r="C134" s="2" t="s">
        <v>1041</v>
      </c>
      <c r="D134" s="1" t="s">
        <v>212</v>
      </c>
      <c r="E134" s="1" t="s">
        <v>100</v>
      </c>
      <c r="F134" s="67">
        <v>481.35</v>
      </c>
      <c r="G134" s="67">
        <v>0</v>
      </c>
      <c r="H134" s="67">
        <v>0</v>
      </c>
      <c r="I134" s="67">
        <v>0</v>
      </c>
      <c r="J134" s="67">
        <v>0</v>
      </c>
      <c r="K134" s="15">
        <v>44652</v>
      </c>
    </row>
    <row r="135" spans="1:11" ht="63.75" x14ac:dyDescent="0.25">
      <c r="A135" s="3">
        <f t="shared" si="1"/>
        <v>127</v>
      </c>
      <c r="B135" s="5" t="s">
        <v>1274</v>
      </c>
      <c r="C135" s="12" t="s">
        <v>393</v>
      </c>
      <c r="D135" s="8" t="s">
        <v>212</v>
      </c>
      <c r="E135" s="1" t="s">
        <v>100</v>
      </c>
      <c r="F135" s="67">
        <v>1200</v>
      </c>
      <c r="G135" s="67">
        <f>F135</f>
        <v>1200</v>
      </c>
      <c r="H135" s="67">
        <v>0</v>
      </c>
      <c r="I135" s="67">
        <v>0</v>
      </c>
      <c r="J135" s="67">
        <v>0</v>
      </c>
      <c r="K135" s="9">
        <v>44652</v>
      </c>
    </row>
    <row r="136" spans="1:11" ht="38.25" x14ac:dyDescent="0.25">
      <c r="A136" s="3">
        <f t="shared" si="1"/>
        <v>128</v>
      </c>
      <c r="B136" s="5" t="s">
        <v>1274</v>
      </c>
      <c r="C136" s="12" t="s">
        <v>396</v>
      </c>
      <c r="D136" s="8" t="s">
        <v>397</v>
      </c>
      <c r="E136" s="1" t="s">
        <v>100</v>
      </c>
      <c r="F136" s="67">
        <v>361.22</v>
      </c>
      <c r="G136" s="67">
        <f>F136</f>
        <v>361.22</v>
      </c>
      <c r="H136" s="67">
        <v>0</v>
      </c>
      <c r="I136" s="67">
        <v>0</v>
      </c>
      <c r="J136" s="67">
        <v>0</v>
      </c>
      <c r="K136" s="9">
        <v>44652</v>
      </c>
    </row>
    <row r="137" spans="1:11" ht="114.75" x14ac:dyDescent="0.25">
      <c r="A137" s="3">
        <f t="shared" si="1"/>
        <v>129</v>
      </c>
      <c r="B137" s="1" t="s">
        <v>1275</v>
      </c>
      <c r="C137" s="2" t="s">
        <v>657</v>
      </c>
      <c r="D137" s="1" t="s">
        <v>658</v>
      </c>
      <c r="E137" s="1" t="s">
        <v>100</v>
      </c>
      <c r="F137" s="67">
        <v>789.91605000000004</v>
      </c>
      <c r="G137" s="67">
        <v>770.47604999999999</v>
      </c>
      <c r="H137" s="67">
        <v>19.440000000000001</v>
      </c>
      <c r="I137" s="67">
        <v>0</v>
      </c>
      <c r="J137" s="67">
        <v>0</v>
      </c>
      <c r="K137" s="15">
        <v>44652</v>
      </c>
    </row>
    <row r="138" spans="1:11" ht="63.75" x14ac:dyDescent="0.25">
      <c r="A138" s="3">
        <f t="shared" si="1"/>
        <v>130</v>
      </c>
      <c r="B138" s="1" t="s">
        <v>1275</v>
      </c>
      <c r="C138" s="2" t="s">
        <v>666</v>
      </c>
      <c r="D138" s="1" t="s">
        <v>667</v>
      </c>
      <c r="E138" s="1" t="s">
        <v>100</v>
      </c>
      <c r="F138" s="67">
        <v>854.73667</v>
      </c>
      <c r="G138" s="67">
        <v>854.73667</v>
      </c>
      <c r="H138" s="67">
        <v>0</v>
      </c>
      <c r="I138" s="67">
        <v>0</v>
      </c>
      <c r="J138" s="67">
        <v>0</v>
      </c>
      <c r="K138" s="15">
        <v>44652</v>
      </c>
    </row>
    <row r="139" spans="1:11" ht="51" x14ac:dyDescent="0.25">
      <c r="A139" s="3">
        <f t="shared" ref="A139:A202" si="2">A138+1</f>
        <v>131</v>
      </c>
      <c r="B139" s="1" t="s">
        <v>1275</v>
      </c>
      <c r="C139" s="2" t="s">
        <v>668</v>
      </c>
      <c r="D139" s="1" t="s">
        <v>669</v>
      </c>
      <c r="E139" s="18" t="s">
        <v>870</v>
      </c>
      <c r="F139" s="67">
        <v>295.19425000000001</v>
      </c>
      <c r="G139" s="67">
        <f>F139</f>
        <v>295.19425000000001</v>
      </c>
      <c r="H139" s="67">
        <v>0</v>
      </c>
      <c r="I139" s="67">
        <v>0</v>
      </c>
      <c r="J139" s="67">
        <v>0</v>
      </c>
      <c r="K139" s="15">
        <v>44652</v>
      </c>
    </row>
    <row r="140" spans="1:11" ht="63.75" x14ac:dyDescent="0.25">
      <c r="A140" s="3">
        <f t="shared" si="2"/>
        <v>132</v>
      </c>
      <c r="B140" s="1" t="s">
        <v>1275</v>
      </c>
      <c r="C140" s="2" t="s">
        <v>671</v>
      </c>
      <c r="D140" s="1" t="s">
        <v>212</v>
      </c>
      <c r="E140" s="1" t="s">
        <v>100</v>
      </c>
      <c r="F140" s="67">
        <v>639.44349999999997</v>
      </c>
      <c r="G140" s="67">
        <f>F140</f>
        <v>639.44349999999997</v>
      </c>
      <c r="H140" s="67">
        <v>0</v>
      </c>
      <c r="I140" s="67">
        <v>0</v>
      </c>
      <c r="J140" s="67">
        <v>0</v>
      </c>
      <c r="K140" s="15">
        <v>44652</v>
      </c>
    </row>
    <row r="141" spans="1:11" ht="63.75" x14ac:dyDescent="0.25">
      <c r="A141" s="3">
        <f t="shared" si="2"/>
        <v>133</v>
      </c>
      <c r="B141" s="1" t="s">
        <v>1270</v>
      </c>
      <c r="C141" s="2" t="s">
        <v>1208</v>
      </c>
      <c r="D141" s="8" t="s">
        <v>730</v>
      </c>
      <c r="E141" s="1" t="s">
        <v>100</v>
      </c>
      <c r="F141" s="67">
        <v>992.25</v>
      </c>
      <c r="G141" s="67">
        <v>992.25</v>
      </c>
      <c r="H141" s="67">
        <v>0</v>
      </c>
      <c r="I141" s="67">
        <v>0</v>
      </c>
      <c r="J141" s="67">
        <v>0</v>
      </c>
      <c r="K141" s="15">
        <v>44652</v>
      </c>
    </row>
    <row r="142" spans="1:11" ht="63.75" x14ac:dyDescent="0.25">
      <c r="A142" s="3">
        <f t="shared" si="2"/>
        <v>134</v>
      </c>
      <c r="B142" s="1" t="s">
        <v>1276</v>
      </c>
      <c r="C142" s="2" t="s">
        <v>457</v>
      </c>
      <c r="D142" s="1" t="s">
        <v>458</v>
      </c>
      <c r="E142" s="1" t="s">
        <v>100</v>
      </c>
      <c r="F142" s="67">
        <v>500</v>
      </c>
      <c r="G142" s="67">
        <f>F142</f>
        <v>500</v>
      </c>
      <c r="H142" s="67">
        <v>0</v>
      </c>
      <c r="I142" s="67">
        <v>0</v>
      </c>
      <c r="J142" s="67">
        <v>0</v>
      </c>
      <c r="K142" s="15">
        <v>44652</v>
      </c>
    </row>
    <row r="143" spans="1:11" ht="51" x14ac:dyDescent="0.25">
      <c r="A143" s="3">
        <f t="shared" si="2"/>
        <v>135</v>
      </c>
      <c r="B143" s="1" t="s">
        <v>1276</v>
      </c>
      <c r="C143" s="2" t="s">
        <v>459</v>
      </c>
      <c r="D143" s="1" t="s">
        <v>460</v>
      </c>
      <c r="E143" s="1" t="s">
        <v>100</v>
      </c>
      <c r="F143" s="67">
        <v>500</v>
      </c>
      <c r="G143" s="67">
        <f>F143</f>
        <v>500</v>
      </c>
      <c r="H143" s="67">
        <v>0</v>
      </c>
      <c r="I143" s="67">
        <v>0</v>
      </c>
      <c r="J143" s="67">
        <v>0</v>
      </c>
      <c r="K143" s="15">
        <v>44652</v>
      </c>
    </row>
    <row r="144" spans="1:11" ht="38.25" x14ac:dyDescent="0.25">
      <c r="A144" s="3">
        <f t="shared" si="2"/>
        <v>136</v>
      </c>
      <c r="B144" s="1" t="s">
        <v>1276</v>
      </c>
      <c r="C144" s="2" t="s">
        <v>467</v>
      </c>
      <c r="D144" s="1" t="s">
        <v>468</v>
      </c>
      <c r="E144" s="1" t="s">
        <v>100</v>
      </c>
      <c r="F144" s="67">
        <v>300</v>
      </c>
      <c r="G144" s="67">
        <f>F144</f>
        <v>300</v>
      </c>
      <c r="H144" s="67">
        <v>0</v>
      </c>
      <c r="I144" s="67">
        <v>0</v>
      </c>
      <c r="J144" s="67">
        <v>0</v>
      </c>
      <c r="K144" s="15">
        <v>44652</v>
      </c>
    </row>
    <row r="145" spans="1:11" ht="63.75" x14ac:dyDescent="0.25">
      <c r="A145" s="3">
        <f t="shared" si="2"/>
        <v>137</v>
      </c>
      <c r="B145" s="5" t="s">
        <v>1286</v>
      </c>
      <c r="C145" s="16" t="s">
        <v>645</v>
      </c>
      <c r="D145" s="8" t="s">
        <v>212</v>
      </c>
      <c r="E145" s="1" t="s">
        <v>100</v>
      </c>
      <c r="F145" s="67">
        <v>768.6</v>
      </c>
      <c r="G145" s="67">
        <v>768.6</v>
      </c>
      <c r="H145" s="67">
        <v>0</v>
      </c>
      <c r="I145" s="67">
        <v>0</v>
      </c>
      <c r="J145" s="67">
        <v>0</v>
      </c>
      <c r="K145" s="9">
        <v>44652</v>
      </c>
    </row>
    <row r="146" spans="1:11" ht="51" x14ac:dyDescent="0.25">
      <c r="A146" s="3">
        <f t="shared" si="2"/>
        <v>138</v>
      </c>
      <c r="B146" s="1" t="s">
        <v>1287</v>
      </c>
      <c r="C146" s="20" t="s">
        <v>1109</v>
      </c>
      <c r="D146" s="1" t="s">
        <v>1110</v>
      </c>
      <c r="E146" s="1" t="s">
        <v>100</v>
      </c>
      <c r="F146" s="67">
        <f>475283/1000</f>
        <v>475.28300000000002</v>
      </c>
      <c r="G146" s="67">
        <f>475283/1000</f>
        <v>475.28300000000002</v>
      </c>
      <c r="H146" s="67">
        <v>0</v>
      </c>
      <c r="I146" s="67">
        <v>0</v>
      </c>
      <c r="J146" s="67">
        <v>0</v>
      </c>
      <c r="K146" s="15">
        <v>44652</v>
      </c>
    </row>
    <row r="147" spans="1:11" ht="38.25" x14ac:dyDescent="0.25">
      <c r="A147" s="3">
        <f t="shared" si="2"/>
        <v>139</v>
      </c>
      <c r="B147" s="1" t="s">
        <v>1287</v>
      </c>
      <c r="C147" s="20" t="s">
        <v>1111</v>
      </c>
      <c r="D147" s="1" t="s">
        <v>1112</v>
      </c>
      <c r="E147" s="1" t="s">
        <v>100</v>
      </c>
      <c r="F147" s="67">
        <f>234297/1000</f>
        <v>234.297</v>
      </c>
      <c r="G147" s="67">
        <f>234297/1000</f>
        <v>234.297</v>
      </c>
      <c r="H147" s="67">
        <v>0</v>
      </c>
      <c r="I147" s="67">
        <v>0</v>
      </c>
      <c r="J147" s="67">
        <v>0</v>
      </c>
      <c r="K147" s="15">
        <v>44652</v>
      </c>
    </row>
    <row r="148" spans="1:11" ht="38.25" x14ac:dyDescent="0.25">
      <c r="A148" s="3">
        <f t="shared" si="2"/>
        <v>140</v>
      </c>
      <c r="B148" s="1" t="s">
        <v>1287</v>
      </c>
      <c r="C148" s="20" t="s">
        <v>1113</v>
      </c>
      <c r="D148" s="1" t="s">
        <v>1114</v>
      </c>
      <c r="E148" s="1" t="s">
        <v>100</v>
      </c>
      <c r="F148" s="67">
        <f>25799.85/1000</f>
        <v>25.799849999999999</v>
      </c>
      <c r="G148" s="67">
        <f>25799.85/1000</f>
        <v>25.799849999999999</v>
      </c>
      <c r="H148" s="67">
        <v>0</v>
      </c>
      <c r="I148" s="67">
        <v>0</v>
      </c>
      <c r="J148" s="67">
        <v>0</v>
      </c>
      <c r="K148" s="15">
        <v>44652</v>
      </c>
    </row>
    <row r="149" spans="1:11" ht="38.25" x14ac:dyDescent="0.25">
      <c r="A149" s="3">
        <f t="shared" si="2"/>
        <v>141</v>
      </c>
      <c r="B149" s="1" t="s">
        <v>1287</v>
      </c>
      <c r="C149" s="20" t="s">
        <v>1115</v>
      </c>
      <c r="D149" s="1" t="s">
        <v>1116</v>
      </c>
      <c r="E149" s="1" t="s">
        <v>100</v>
      </c>
      <c r="F149" s="67">
        <f>2991300/1000</f>
        <v>2991.3</v>
      </c>
      <c r="G149" s="67">
        <f>2991300/1000</f>
        <v>2991.3</v>
      </c>
      <c r="H149" s="67">
        <v>0</v>
      </c>
      <c r="I149" s="67">
        <v>0</v>
      </c>
      <c r="J149" s="67">
        <v>0</v>
      </c>
      <c r="K149" s="15">
        <v>44652</v>
      </c>
    </row>
    <row r="150" spans="1:11" ht="63.75" x14ac:dyDescent="0.25">
      <c r="A150" s="3">
        <f t="shared" si="2"/>
        <v>142</v>
      </c>
      <c r="B150" s="1" t="s">
        <v>1288</v>
      </c>
      <c r="C150" s="2" t="s">
        <v>323</v>
      </c>
      <c r="D150" s="5" t="s">
        <v>212</v>
      </c>
      <c r="E150" s="1" t="s">
        <v>100</v>
      </c>
      <c r="F150" s="67">
        <v>641.79999999999995</v>
      </c>
      <c r="G150" s="67">
        <v>641.79999999999995</v>
      </c>
      <c r="H150" s="67">
        <v>0</v>
      </c>
      <c r="I150" s="67">
        <v>0</v>
      </c>
      <c r="J150" s="67">
        <v>0</v>
      </c>
      <c r="K150" s="15">
        <v>44652</v>
      </c>
    </row>
    <row r="151" spans="1:11" ht="63.75" x14ac:dyDescent="0.25">
      <c r="A151" s="3">
        <f t="shared" si="2"/>
        <v>143</v>
      </c>
      <c r="B151" s="21" t="s">
        <v>1278</v>
      </c>
      <c r="C151" s="21" t="s">
        <v>344</v>
      </c>
      <c r="D151" s="21" t="s">
        <v>212</v>
      </c>
      <c r="E151" s="1" t="s">
        <v>100</v>
      </c>
      <c r="F151" s="67">
        <v>1500</v>
      </c>
      <c r="G151" s="67">
        <v>1500</v>
      </c>
      <c r="H151" s="67">
        <v>0</v>
      </c>
      <c r="I151" s="67">
        <v>0</v>
      </c>
      <c r="J151" s="67">
        <v>0</v>
      </c>
      <c r="K151" s="43">
        <v>44652</v>
      </c>
    </row>
    <row r="152" spans="1:11" ht="63.75" x14ac:dyDescent="0.25">
      <c r="A152" s="3">
        <f t="shared" si="2"/>
        <v>144</v>
      </c>
      <c r="B152" s="1" t="s">
        <v>1279</v>
      </c>
      <c r="C152" s="2" t="s">
        <v>211</v>
      </c>
      <c r="D152" s="1" t="s">
        <v>212</v>
      </c>
      <c r="E152" s="1" t="s">
        <v>100</v>
      </c>
      <c r="F152" s="67">
        <v>500</v>
      </c>
      <c r="G152" s="67">
        <f>F152</f>
        <v>500</v>
      </c>
      <c r="H152" s="67">
        <v>0</v>
      </c>
      <c r="I152" s="67">
        <v>0</v>
      </c>
      <c r="J152" s="67">
        <v>0</v>
      </c>
      <c r="K152" s="15">
        <v>44652</v>
      </c>
    </row>
    <row r="153" spans="1:11" ht="63.75" x14ac:dyDescent="0.25">
      <c r="A153" s="3">
        <f t="shared" si="2"/>
        <v>145</v>
      </c>
      <c r="B153" s="1" t="s">
        <v>1279</v>
      </c>
      <c r="C153" s="2" t="s">
        <v>213</v>
      </c>
      <c r="D153" s="1" t="s">
        <v>214</v>
      </c>
      <c r="E153" s="1" t="s">
        <v>100</v>
      </c>
      <c r="F153" s="67">
        <v>86</v>
      </c>
      <c r="G153" s="67">
        <f>F153</f>
        <v>86</v>
      </c>
      <c r="H153" s="67">
        <v>0</v>
      </c>
      <c r="I153" s="67">
        <v>0</v>
      </c>
      <c r="J153" s="67">
        <v>0</v>
      </c>
      <c r="K153" s="15">
        <v>44652</v>
      </c>
    </row>
    <row r="154" spans="1:11" ht="63.75" x14ac:dyDescent="0.25">
      <c r="A154" s="3">
        <f t="shared" si="2"/>
        <v>146</v>
      </c>
      <c r="B154" s="31" t="s">
        <v>1280</v>
      </c>
      <c r="C154" s="32" t="s">
        <v>637</v>
      </c>
      <c r="D154" s="31" t="s">
        <v>212</v>
      </c>
      <c r="E154" s="1" t="s">
        <v>100</v>
      </c>
      <c r="F154" s="67">
        <v>802.255</v>
      </c>
      <c r="G154" s="67">
        <f>F154</f>
        <v>802.255</v>
      </c>
      <c r="H154" s="67">
        <v>0</v>
      </c>
      <c r="I154" s="67">
        <v>0</v>
      </c>
      <c r="J154" s="67">
        <v>0</v>
      </c>
      <c r="K154" s="33">
        <v>44652</v>
      </c>
    </row>
    <row r="155" spans="1:11" ht="63.75" x14ac:dyDescent="0.25">
      <c r="A155" s="3">
        <f t="shared" si="2"/>
        <v>147</v>
      </c>
      <c r="B155" s="31" t="s">
        <v>1280</v>
      </c>
      <c r="C155" s="32" t="s">
        <v>637</v>
      </c>
      <c r="D155" s="31" t="s">
        <v>212</v>
      </c>
      <c r="E155" s="1" t="s">
        <v>100</v>
      </c>
      <c r="F155" s="67">
        <v>802.25250000000005</v>
      </c>
      <c r="G155" s="67">
        <v>802.25250000000005</v>
      </c>
      <c r="H155" s="67">
        <v>0</v>
      </c>
      <c r="I155" s="67">
        <v>0</v>
      </c>
      <c r="J155" s="67">
        <v>0</v>
      </c>
      <c r="K155" s="33">
        <v>44652</v>
      </c>
    </row>
    <row r="156" spans="1:11" ht="51" x14ac:dyDescent="0.25">
      <c r="A156" s="3">
        <f t="shared" si="2"/>
        <v>148</v>
      </c>
      <c r="B156" s="8" t="s">
        <v>1281</v>
      </c>
      <c r="C156" s="21" t="s">
        <v>1005</v>
      </c>
      <c r="D156" s="21" t="s">
        <v>234</v>
      </c>
      <c r="E156" s="18" t="s">
        <v>870</v>
      </c>
      <c r="F156" s="67">
        <v>100</v>
      </c>
      <c r="G156" s="67">
        <f>F156</f>
        <v>100</v>
      </c>
      <c r="H156" s="67">
        <v>0</v>
      </c>
      <c r="I156" s="67">
        <v>0</v>
      </c>
      <c r="J156" s="67">
        <v>0</v>
      </c>
      <c r="K156" s="15">
        <v>44652</v>
      </c>
    </row>
    <row r="157" spans="1:11" ht="51" x14ac:dyDescent="0.25">
      <c r="A157" s="3">
        <f t="shared" si="2"/>
        <v>149</v>
      </c>
      <c r="B157" s="8" t="s">
        <v>1281</v>
      </c>
      <c r="C157" s="21" t="s">
        <v>1006</v>
      </c>
      <c r="D157" s="21" t="s">
        <v>236</v>
      </c>
      <c r="E157" s="18" t="s">
        <v>870</v>
      </c>
      <c r="F157" s="67">
        <v>150</v>
      </c>
      <c r="G157" s="67">
        <v>150</v>
      </c>
      <c r="H157" s="67">
        <v>0</v>
      </c>
      <c r="I157" s="67">
        <v>0</v>
      </c>
      <c r="J157" s="67">
        <v>0</v>
      </c>
      <c r="K157" s="15">
        <v>44652</v>
      </c>
    </row>
    <row r="158" spans="1:11" ht="51" x14ac:dyDescent="0.25">
      <c r="A158" s="3">
        <f t="shared" si="2"/>
        <v>150</v>
      </c>
      <c r="B158" s="8" t="s">
        <v>1281</v>
      </c>
      <c r="C158" s="21" t="s">
        <v>1007</v>
      </c>
      <c r="D158" s="21" t="s">
        <v>608</v>
      </c>
      <c r="E158" s="1" t="s">
        <v>100</v>
      </c>
      <c r="F158" s="67">
        <v>888.75863000000004</v>
      </c>
      <c r="G158" s="67">
        <v>888.75863000000004</v>
      </c>
      <c r="H158" s="67">
        <v>0</v>
      </c>
      <c r="I158" s="67">
        <v>0</v>
      </c>
      <c r="J158" s="67">
        <v>0</v>
      </c>
      <c r="K158" s="15">
        <v>44652</v>
      </c>
    </row>
    <row r="159" spans="1:11" ht="63.75" x14ac:dyDescent="0.25">
      <c r="A159" s="3">
        <f t="shared" si="2"/>
        <v>151</v>
      </c>
      <c r="B159" s="8" t="s">
        <v>1281</v>
      </c>
      <c r="C159" s="21" t="s">
        <v>1012</v>
      </c>
      <c r="D159" s="21" t="s">
        <v>1013</v>
      </c>
      <c r="E159" s="1" t="s">
        <v>100</v>
      </c>
      <c r="F159" s="67">
        <v>641.80200000000002</v>
      </c>
      <c r="G159" s="67">
        <f>F159</f>
        <v>641.80200000000002</v>
      </c>
      <c r="H159" s="67">
        <v>0</v>
      </c>
      <c r="I159" s="67">
        <v>0</v>
      </c>
      <c r="J159" s="67">
        <v>0</v>
      </c>
      <c r="K159" s="15">
        <v>44652</v>
      </c>
    </row>
    <row r="160" spans="1:11" ht="51" x14ac:dyDescent="0.25">
      <c r="A160" s="3">
        <f t="shared" si="2"/>
        <v>152</v>
      </c>
      <c r="B160" s="1" t="s">
        <v>1289</v>
      </c>
      <c r="C160" s="1" t="s">
        <v>311</v>
      </c>
      <c r="D160" s="5" t="s">
        <v>312</v>
      </c>
      <c r="E160" s="1" t="s">
        <v>100</v>
      </c>
      <c r="F160" s="67">
        <v>200</v>
      </c>
      <c r="G160" s="67">
        <v>200</v>
      </c>
      <c r="H160" s="67">
        <v>0</v>
      </c>
      <c r="I160" s="67">
        <v>0</v>
      </c>
      <c r="J160" s="67">
        <v>0</v>
      </c>
      <c r="K160" s="15">
        <v>44652</v>
      </c>
    </row>
    <row r="161" spans="1:11" ht="63.75" x14ac:dyDescent="0.25">
      <c r="A161" s="3">
        <f t="shared" si="2"/>
        <v>153</v>
      </c>
      <c r="B161" s="1" t="s">
        <v>1289</v>
      </c>
      <c r="C161" s="1" t="s">
        <v>317</v>
      </c>
      <c r="D161" s="8" t="s">
        <v>212</v>
      </c>
      <c r="E161" s="1" t="s">
        <v>100</v>
      </c>
      <c r="F161" s="67">
        <v>787.54</v>
      </c>
      <c r="G161" s="67">
        <v>787.54</v>
      </c>
      <c r="H161" s="67">
        <v>0</v>
      </c>
      <c r="I161" s="67">
        <v>0</v>
      </c>
      <c r="J161" s="67">
        <v>0</v>
      </c>
      <c r="K161" s="15">
        <v>44652</v>
      </c>
    </row>
    <row r="162" spans="1:11" ht="76.5" x14ac:dyDescent="0.25">
      <c r="A162" s="3">
        <f t="shared" si="2"/>
        <v>154</v>
      </c>
      <c r="B162" s="23" t="s">
        <v>878</v>
      </c>
      <c r="C162" s="23" t="s">
        <v>881</v>
      </c>
      <c r="D162" s="23" t="s">
        <v>880</v>
      </c>
      <c r="E162" s="1" t="s">
        <v>100</v>
      </c>
      <c r="F162" s="67">
        <v>1550.2940000000001</v>
      </c>
      <c r="G162" s="67">
        <v>1550.2940000000001</v>
      </c>
      <c r="H162" s="67">
        <v>0</v>
      </c>
      <c r="I162" s="67">
        <v>0</v>
      </c>
      <c r="J162" s="67">
        <v>0</v>
      </c>
      <c r="K162" s="44">
        <v>44652</v>
      </c>
    </row>
    <row r="163" spans="1:11" ht="102" x14ac:dyDescent="0.25">
      <c r="A163" s="3">
        <f t="shared" si="2"/>
        <v>155</v>
      </c>
      <c r="B163" s="23" t="s">
        <v>878</v>
      </c>
      <c r="C163" s="23" t="s">
        <v>884</v>
      </c>
      <c r="D163" s="23" t="s">
        <v>885</v>
      </c>
      <c r="E163" s="1" t="s">
        <v>100</v>
      </c>
      <c r="F163" s="67">
        <v>3647.5</v>
      </c>
      <c r="G163" s="67">
        <v>3647.5</v>
      </c>
      <c r="H163" s="67">
        <v>0</v>
      </c>
      <c r="I163" s="67">
        <v>0</v>
      </c>
      <c r="J163" s="67">
        <v>0</v>
      </c>
      <c r="K163" s="44">
        <v>44652</v>
      </c>
    </row>
    <row r="164" spans="1:11" ht="51" x14ac:dyDescent="0.25">
      <c r="A164" s="3">
        <f t="shared" si="2"/>
        <v>156</v>
      </c>
      <c r="B164" s="18" t="s">
        <v>871</v>
      </c>
      <c r="C164" s="13" t="s">
        <v>872</v>
      </c>
      <c r="D164" s="18" t="s">
        <v>873</v>
      </c>
      <c r="E164" s="1" t="s">
        <v>100</v>
      </c>
      <c r="F164" s="67">
        <v>1369.72</v>
      </c>
      <c r="G164" s="67">
        <v>1369.72</v>
      </c>
      <c r="H164" s="67">
        <v>0</v>
      </c>
      <c r="I164" s="67">
        <v>0</v>
      </c>
      <c r="J164" s="67">
        <v>0</v>
      </c>
      <c r="K164" s="40">
        <v>44652</v>
      </c>
    </row>
    <row r="165" spans="1:11" ht="51" x14ac:dyDescent="0.25">
      <c r="A165" s="3">
        <f t="shared" si="2"/>
        <v>157</v>
      </c>
      <c r="B165" s="18" t="s">
        <v>871</v>
      </c>
      <c r="C165" s="13" t="s">
        <v>874</v>
      </c>
      <c r="D165" s="18" t="s">
        <v>875</v>
      </c>
      <c r="E165" s="1" t="s">
        <v>100</v>
      </c>
      <c r="F165" s="67">
        <v>350</v>
      </c>
      <c r="G165" s="67">
        <v>350</v>
      </c>
      <c r="H165" s="67">
        <v>0</v>
      </c>
      <c r="I165" s="67">
        <v>0</v>
      </c>
      <c r="J165" s="67">
        <v>0</v>
      </c>
      <c r="K165" s="40">
        <v>44652</v>
      </c>
    </row>
    <row r="166" spans="1:11" ht="76.5" x14ac:dyDescent="0.25">
      <c r="A166" s="3">
        <f t="shared" si="2"/>
        <v>158</v>
      </c>
      <c r="B166" s="18" t="s">
        <v>867</v>
      </c>
      <c r="C166" s="13" t="s">
        <v>868</v>
      </c>
      <c r="D166" s="18" t="s">
        <v>869</v>
      </c>
      <c r="E166" s="18" t="s">
        <v>870</v>
      </c>
      <c r="F166" s="67">
        <v>240</v>
      </c>
      <c r="G166" s="67">
        <v>240</v>
      </c>
      <c r="H166" s="67">
        <v>0</v>
      </c>
      <c r="I166" s="67">
        <v>0</v>
      </c>
      <c r="J166" s="67">
        <v>0</v>
      </c>
      <c r="K166" s="40">
        <v>44652</v>
      </c>
    </row>
    <row r="167" spans="1:11" ht="76.5" x14ac:dyDescent="0.25">
      <c r="A167" s="3">
        <f t="shared" si="2"/>
        <v>159</v>
      </c>
      <c r="B167" s="18" t="s">
        <v>890</v>
      </c>
      <c r="C167" s="13" t="s">
        <v>899</v>
      </c>
      <c r="D167" s="18" t="s">
        <v>900</v>
      </c>
      <c r="E167" s="18" t="s">
        <v>870</v>
      </c>
      <c r="F167" s="67">
        <v>66.41</v>
      </c>
      <c r="G167" s="67">
        <v>66.41</v>
      </c>
      <c r="H167" s="67">
        <v>0</v>
      </c>
      <c r="I167" s="67">
        <v>0</v>
      </c>
      <c r="J167" s="67">
        <v>0</v>
      </c>
      <c r="K167" s="40">
        <v>44652</v>
      </c>
    </row>
    <row r="168" spans="1:11" ht="89.25" x14ac:dyDescent="0.25">
      <c r="A168" s="3">
        <f t="shared" si="2"/>
        <v>160</v>
      </c>
      <c r="B168" s="1" t="s">
        <v>1212</v>
      </c>
      <c r="C168" s="2" t="s">
        <v>1070</v>
      </c>
      <c r="D168" s="37" t="s">
        <v>1052</v>
      </c>
      <c r="E168" s="1" t="s">
        <v>100</v>
      </c>
      <c r="F168" s="67">
        <v>268</v>
      </c>
      <c r="G168" s="67">
        <v>268.8</v>
      </c>
      <c r="H168" s="67">
        <v>0</v>
      </c>
      <c r="I168" s="67">
        <v>0</v>
      </c>
      <c r="J168" s="67">
        <v>0</v>
      </c>
      <c r="K168" s="15">
        <v>44652</v>
      </c>
    </row>
    <row r="169" spans="1:11" ht="63.75" x14ac:dyDescent="0.25">
      <c r="A169" s="3">
        <f t="shared" si="2"/>
        <v>161</v>
      </c>
      <c r="B169" s="28" t="s">
        <v>1305</v>
      </c>
      <c r="C169" s="21" t="s">
        <v>432</v>
      </c>
      <c r="D169" s="28" t="s">
        <v>433</v>
      </c>
      <c r="E169" s="1" t="s">
        <v>100</v>
      </c>
      <c r="F169" s="67">
        <v>620</v>
      </c>
      <c r="G169" s="67">
        <v>620</v>
      </c>
      <c r="H169" s="67">
        <v>0</v>
      </c>
      <c r="I169" s="67">
        <v>0</v>
      </c>
      <c r="J169" s="67">
        <v>0</v>
      </c>
      <c r="K169" s="46">
        <v>44652</v>
      </c>
    </row>
    <row r="170" spans="1:11" ht="38.25" x14ac:dyDescent="0.25">
      <c r="A170" s="3">
        <f t="shared" si="2"/>
        <v>162</v>
      </c>
      <c r="B170" s="1" t="s">
        <v>1214</v>
      </c>
      <c r="C170" s="2" t="s">
        <v>980</v>
      </c>
      <c r="D170" s="1" t="s">
        <v>152</v>
      </c>
      <c r="E170" s="1" t="s">
        <v>100</v>
      </c>
      <c r="F170" s="67">
        <v>59.4</v>
      </c>
      <c r="G170" s="67">
        <v>59.4</v>
      </c>
      <c r="H170" s="67">
        <v>0</v>
      </c>
      <c r="I170" s="67">
        <v>0</v>
      </c>
      <c r="J170" s="67">
        <v>0</v>
      </c>
      <c r="K170" s="15">
        <v>44652</v>
      </c>
    </row>
    <row r="171" spans="1:11" ht="38.25" x14ac:dyDescent="0.25">
      <c r="A171" s="3">
        <f t="shared" si="2"/>
        <v>163</v>
      </c>
      <c r="B171" s="1" t="s">
        <v>1214</v>
      </c>
      <c r="C171" s="2" t="s">
        <v>981</v>
      </c>
      <c r="D171" s="1" t="s">
        <v>152</v>
      </c>
      <c r="E171" s="1" t="s">
        <v>100</v>
      </c>
      <c r="F171" s="67">
        <v>74.2</v>
      </c>
      <c r="G171" s="67">
        <v>74.2</v>
      </c>
      <c r="H171" s="67">
        <v>0</v>
      </c>
      <c r="I171" s="67">
        <v>0</v>
      </c>
      <c r="J171" s="67">
        <v>0</v>
      </c>
      <c r="K171" s="15">
        <v>44652</v>
      </c>
    </row>
    <row r="172" spans="1:11" ht="114.75" x14ac:dyDescent="0.25">
      <c r="A172" s="3">
        <f t="shared" si="2"/>
        <v>164</v>
      </c>
      <c r="B172" s="1" t="s">
        <v>998</v>
      </c>
      <c r="C172" s="24" t="s">
        <v>1004</v>
      </c>
      <c r="D172" s="1" t="s">
        <v>1001</v>
      </c>
      <c r="E172" s="1" t="s">
        <v>1224</v>
      </c>
      <c r="F172" s="67">
        <v>14100</v>
      </c>
      <c r="G172" s="67">
        <v>14100</v>
      </c>
      <c r="H172" s="67">
        <v>0</v>
      </c>
      <c r="I172" s="67">
        <v>0</v>
      </c>
      <c r="J172" s="67">
        <v>0</v>
      </c>
      <c r="K172" s="15">
        <v>44652</v>
      </c>
    </row>
    <row r="173" spans="1:11" ht="76.5" x14ac:dyDescent="0.25">
      <c r="A173" s="3">
        <f t="shared" si="2"/>
        <v>165</v>
      </c>
      <c r="B173" s="1" t="s">
        <v>998</v>
      </c>
      <c r="C173" s="2" t="s">
        <v>1044</v>
      </c>
      <c r="D173" s="1" t="s">
        <v>1045</v>
      </c>
      <c r="E173" s="1" t="s">
        <v>100</v>
      </c>
      <c r="F173" s="67">
        <v>4887.87</v>
      </c>
      <c r="G173" s="67">
        <v>4887.87</v>
      </c>
      <c r="H173" s="67">
        <v>0</v>
      </c>
      <c r="I173" s="67">
        <v>0</v>
      </c>
      <c r="J173" s="67">
        <v>0</v>
      </c>
      <c r="K173" s="15">
        <v>44652</v>
      </c>
    </row>
    <row r="174" spans="1:11" ht="63.75" x14ac:dyDescent="0.25">
      <c r="A174" s="3">
        <f t="shared" si="2"/>
        <v>166</v>
      </c>
      <c r="B174" s="1" t="str">
        <f>$B$17</f>
        <v>МБОУ "Средняя школа №40"</v>
      </c>
      <c r="C174" s="2" t="str">
        <f>'[1]Лист 2'!$F$41</f>
        <v xml:space="preserve">223860301267486030100100140005629244,  </v>
      </c>
      <c r="D174" s="1" t="str">
        <f>'[1]Лист 2'!$AR$41</f>
        <v xml:space="preserve">Оказание в летний период 2022 года услуг по организации питания детей в лагере дневного пребывания </v>
      </c>
      <c r="E174" s="1" t="s">
        <v>100</v>
      </c>
      <c r="F174" s="67">
        <v>641.79999999999995</v>
      </c>
      <c r="G174" s="67">
        <v>641.79999999999995</v>
      </c>
      <c r="H174" s="67">
        <v>0</v>
      </c>
      <c r="I174" s="67">
        <v>0</v>
      </c>
      <c r="J174" s="67">
        <v>0</v>
      </c>
      <c r="K174" s="15">
        <v>44682</v>
      </c>
    </row>
    <row r="175" spans="1:11" ht="38.25" x14ac:dyDescent="0.25">
      <c r="A175" s="3">
        <f t="shared" si="2"/>
        <v>167</v>
      </c>
      <c r="B175" s="21" t="s">
        <v>1282</v>
      </c>
      <c r="C175" s="21" t="s">
        <v>1129</v>
      </c>
      <c r="D175" s="21" t="s">
        <v>236</v>
      </c>
      <c r="E175" s="1" t="s">
        <v>100</v>
      </c>
      <c r="F175" s="67">
        <v>380.34</v>
      </c>
      <c r="G175" s="67">
        <v>380.34</v>
      </c>
      <c r="H175" s="67">
        <v>0</v>
      </c>
      <c r="I175" s="67">
        <v>0</v>
      </c>
      <c r="J175" s="67">
        <v>0</v>
      </c>
      <c r="K175" s="43">
        <v>44682</v>
      </c>
    </row>
    <row r="176" spans="1:11" ht="38.25" x14ac:dyDescent="0.25">
      <c r="A176" s="3">
        <f t="shared" si="2"/>
        <v>168</v>
      </c>
      <c r="B176" s="1" t="s">
        <v>1266</v>
      </c>
      <c r="C176" s="1" t="s">
        <v>494</v>
      </c>
      <c r="D176" s="1" t="s">
        <v>468</v>
      </c>
      <c r="E176" s="1" t="s">
        <v>100</v>
      </c>
      <c r="F176" s="67">
        <f>300+1418.208</f>
        <v>1718.2080000000001</v>
      </c>
      <c r="G176" s="67">
        <f>F176</f>
        <v>1718.2080000000001</v>
      </c>
      <c r="H176" s="67">
        <v>0</v>
      </c>
      <c r="I176" s="67">
        <v>0</v>
      </c>
      <c r="J176" s="67">
        <v>0</v>
      </c>
      <c r="K176" s="15">
        <v>44682</v>
      </c>
    </row>
    <row r="177" spans="1:11" ht="63.75" x14ac:dyDescent="0.25">
      <c r="A177" s="3">
        <f t="shared" si="2"/>
        <v>169</v>
      </c>
      <c r="B177" s="1" t="s">
        <v>1267</v>
      </c>
      <c r="C177" s="2" t="s">
        <v>604</v>
      </c>
      <c r="D177" s="1" t="s">
        <v>212</v>
      </c>
      <c r="E177" s="1" t="s">
        <v>100</v>
      </c>
      <c r="F177" s="67">
        <v>770</v>
      </c>
      <c r="G177" s="67">
        <v>770</v>
      </c>
      <c r="H177" s="67">
        <v>0</v>
      </c>
      <c r="I177" s="67">
        <v>0</v>
      </c>
      <c r="J177" s="67">
        <v>0</v>
      </c>
      <c r="K177" s="15">
        <v>44682</v>
      </c>
    </row>
    <row r="178" spans="1:11" ht="63.75" x14ac:dyDescent="0.25">
      <c r="A178" s="3">
        <f t="shared" si="2"/>
        <v>170</v>
      </c>
      <c r="B178" s="1" t="s">
        <v>1290</v>
      </c>
      <c r="C178" s="2" t="s">
        <v>573</v>
      </c>
      <c r="D178" s="1" t="s">
        <v>574</v>
      </c>
      <c r="E178" s="1" t="s">
        <v>100</v>
      </c>
      <c r="F178" s="67">
        <v>604.85500000000002</v>
      </c>
      <c r="G178" s="67">
        <f>F178</f>
        <v>604.85500000000002</v>
      </c>
      <c r="H178" s="67">
        <v>0</v>
      </c>
      <c r="I178" s="67">
        <v>0</v>
      </c>
      <c r="J178" s="67">
        <v>0</v>
      </c>
      <c r="K178" s="15">
        <v>44682</v>
      </c>
    </row>
    <row r="179" spans="1:11" ht="63.75" x14ac:dyDescent="0.25">
      <c r="A179" s="3">
        <f t="shared" si="2"/>
        <v>171</v>
      </c>
      <c r="B179" s="5" t="s">
        <v>1291</v>
      </c>
      <c r="C179" s="12" t="s">
        <v>613</v>
      </c>
      <c r="D179" s="5" t="s">
        <v>240</v>
      </c>
      <c r="E179" s="1" t="s">
        <v>100</v>
      </c>
      <c r="F179" s="67">
        <v>481.35</v>
      </c>
      <c r="G179" s="67">
        <v>481.35</v>
      </c>
      <c r="H179" s="67">
        <v>0</v>
      </c>
      <c r="I179" s="67">
        <v>0</v>
      </c>
      <c r="J179" s="67">
        <v>0</v>
      </c>
      <c r="K179" s="41">
        <v>44682</v>
      </c>
    </row>
    <row r="180" spans="1:11" ht="63.75" x14ac:dyDescent="0.25">
      <c r="A180" s="3">
        <f t="shared" si="2"/>
        <v>172</v>
      </c>
      <c r="B180" s="2" t="s">
        <v>1283</v>
      </c>
      <c r="C180" s="2" t="s">
        <v>1181</v>
      </c>
      <c r="D180" s="2" t="s">
        <v>240</v>
      </c>
      <c r="E180" s="1" t="s">
        <v>100</v>
      </c>
      <c r="F180" s="67">
        <v>1152.9000000000001</v>
      </c>
      <c r="G180" s="67">
        <v>1152.9000000000001</v>
      </c>
      <c r="H180" s="67">
        <v>0</v>
      </c>
      <c r="I180" s="67">
        <v>0</v>
      </c>
      <c r="J180" s="67">
        <v>0</v>
      </c>
      <c r="K180" s="15">
        <v>44682</v>
      </c>
    </row>
    <row r="181" spans="1:11" ht="38.25" x14ac:dyDescent="0.25">
      <c r="A181" s="3">
        <f t="shared" si="2"/>
        <v>173</v>
      </c>
      <c r="B181" s="21" t="s">
        <v>1284</v>
      </c>
      <c r="C181" s="21" t="s">
        <v>408</v>
      </c>
      <c r="D181" s="21" t="s">
        <v>409</v>
      </c>
      <c r="E181" s="1" t="s">
        <v>100</v>
      </c>
      <c r="F181" s="67">
        <v>500</v>
      </c>
      <c r="G181" s="67">
        <f>F181</f>
        <v>500</v>
      </c>
      <c r="H181" s="67">
        <v>0</v>
      </c>
      <c r="I181" s="67">
        <v>0</v>
      </c>
      <c r="J181" s="67">
        <v>0</v>
      </c>
      <c r="K181" s="43">
        <v>44682</v>
      </c>
    </row>
    <row r="182" spans="1:11" ht="38.25" x14ac:dyDescent="0.25">
      <c r="A182" s="3">
        <f t="shared" si="2"/>
        <v>174</v>
      </c>
      <c r="B182" s="1" t="s">
        <v>1269</v>
      </c>
      <c r="C182" s="2" t="str">
        <f>'[1]Лист 2'!$F$22</f>
        <v xml:space="preserve">223860301267486030100100060005811244 </v>
      </c>
      <c r="D182" s="1" t="str">
        <f>'[1]Лист 2'!$AR$22</f>
        <v>Поставка учебной литературы</v>
      </c>
      <c r="E182" s="1" t="s">
        <v>100</v>
      </c>
      <c r="F182" s="67">
        <v>900</v>
      </c>
      <c r="G182" s="67">
        <v>900</v>
      </c>
      <c r="H182" s="67">
        <v>0</v>
      </c>
      <c r="I182" s="67">
        <v>0</v>
      </c>
      <c r="J182" s="67">
        <v>0</v>
      </c>
      <c r="K182" s="15">
        <v>44682</v>
      </c>
    </row>
    <row r="183" spans="1:11" ht="63.75" x14ac:dyDescent="0.25">
      <c r="A183" s="3">
        <f t="shared" si="2"/>
        <v>175</v>
      </c>
      <c r="B183" s="1" t="s">
        <v>1273</v>
      </c>
      <c r="C183" s="21" t="s">
        <v>353</v>
      </c>
      <c r="D183" s="21" t="s">
        <v>354</v>
      </c>
      <c r="E183" s="1" t="s">
        <v>100</v>
      </c>
      <c r="F183" s="67">
        <v>1084.4100000000001</v>
      </c>
      <c r="G183" s="67">
        <v>1084.4100000000001</v>
      </c>
      <c r="H183" s="67">
        <v>0</v>
      </c>
      <c r="I183" s="67">
        <v>0</v>
      </c>
      <c r="J183" s="67">
        <v>0</v>
      </c>
      <c r="K183" s="15">
        <v>44682</v>
      </c>
    </row>
    <row r="184" spans="1:11" ht="38.25" x14ac:dyDescent="0.25">
      <c r="A184" s="3">
        <f t="shared" si="2"/>
        <v>176</v>
      </c>
      <c r="B184" s="5" t="s">
        <v>1274</v>
      </c>
      <c r="C184" s="12" t="s">
        <v>394</v>
      </c>
      <c r="D184" s="8" t="s">
        <v>395</v>
      </c>
      <c r="E184" s="1" t="s">
        <v>100</v>
      </c>
      <c r="F184" s="67">
        <v>150</v>
      </c>
      <c r="G184" s="67">
        <f>F184</f>
        <v>150</v>
      </c>
      <c r="H184" s="67">
        <v>0</v>
      </c>
      <c r="I184" s="67">
        <v>0</v>
      </c>
      <c r="J184" s="67">
        <v>0</v>
      </c>
      <c r="K184" s="9">
        <v>44682</v>
      </c>
    </row>
    <row r="185" spans="1:11" ht="51" x14ac:dyDescent="0.25">
      <c r="A185" s="3">
        <f t="shared" si="2"/>
        <v>177</v>
      </c>
      <c r="B185" s="1" t="s">
        <v>1275</v>
      </c>
      <c r="C185" s="2" t="s">
        <v>659</v>
      </c>
      <c r="D185" s="1" t="s">
        <v>221</v>
      </c>
      <c r="E185" s="18" t="s">
        <v>870</v>
      </c>
      <c r="F185" s="67">
        <v>87.414919999999995</v>
      </c>
      <c r="G185" s="67">
        <v>87.414919999999995</v>
      </c>
      <c r="H185" s="67">
        <v>0</v>
      </c>
      <c r="I185" s="67">
        <v>0</v>
      </c>
      <c r="J185" s="67">
        <v>0</v>
      </c>
      <c r="K185" s="15">
        <v>44682</v>
      </c>
    </row>
    <row r="186" spans="1:11" ht="51" x14ac:dyDescent="0.25">
      <c r="A186" s="3">
        <f t="shared" si="2"/>
        <v>178</v>
      </c>
      <c r="B186" s="1" t="s">
        <v>1275</v>
      </c>
      <c r="C186" s="2" t="s">
        <v>672</v>
      </c>
      <c r="D186" s="1" t="s">
        <v>52</v>
      </c>
      <c r="E186" s="18" t="s">
        <v>870</v>
      </c>
      <c r="F186" s="67">
        <v>18400.830000000002</v>
      </c>
      <c r="G186" s="67">
        <v>18400.830000000002</v>
      </c>
      <c r="H186" s="67">
        <v>0</v>
      </c>
      <c r="I186" s="67">
        <v>0</v>
      </c>
      <c r="J186" s="67">
        <v>0</v>
      </c>
      <c r="K186" s="15">
        <v>44682</v>
      </c>
    </row>
    <row r="187" spans="1:11" ht="51" x14ac:dyDescent="0.25">
      <c r="A187" s="3">
        <f t="shared" si="2"/>
        <v>179</v>
      </c>
      <c r="B187" s="1" t="s">
        <v>1275</v>
      </c>
      <c r="C187" s="2" t="s">
        <v>673</v>
      </c>
      <c r="D187" s="1" t="s">
        <v>674</v>
      </c>
      <c r="E187" s="18" t="s">
        <v>870</v>
      </c>
      <c r="F187" s="67">
        <v>155.16667000000001</v>
      </c>
      <c r="G187" s="67">
        <f>F187</f>
        <v>155.16667000000001</v>
      </c>
      <c r="H187" s="67">
        <v>0</v>
      </c>
      <c r="I187" s="67">
        <v>0</v>
      </c>
      <c r="J187" s="67">
        <v>0</v>
      </c>
      <c r="K187" s="15">
        <v>44682</v>
      </c>
    </row>
    <row r="188" spans="1:11" ht="38.25" x14ac:dyDescent="0.25">
      <c r="A188" s="3">
        <f t="shared" si="2"/>
        <v>180</v>
      </c>
      <c r="B188" s="1" t="s">
        <v>1270</v>
      </c>
      <c r="C188" s="2" t="s">
        <v>1210</v>
      </c>
      <c r="D188" s="5" t="s">
        <v>732</v>
      </c>
      <c r="E188" s="1" t="s">
        <v>100</v>
      </c>
      <c r="F188" s="67">
        <v>312.5</v>
      </c>
      <c r="G188" s="67">
        <v>312.5</v>
      </c>
      <c r="H188" s="67">
        <v>0</v>
      </c>
      <c r="I188" s="67">
        <v>0</v>
      </c>
      <c r="J188" s="67">
        <v>0</v>
      </c>
      <c r="K188" s="15">
        <v>44682</v>
      </c>
    </row>
    <row r="189" spans="1:11" ht="38.25" x14ac:dyDescent="0.25">
      <c r="A189" s="3">
        <f t="shared" si="2"/>
        <v>181</v>
      </c>
      <c r="B189" s="5" t="s">
        <v>1286</v>
      </c>
      <c r="C189" s="16" t="s">
        <v>646</v>
      </c>
      <c r="D189" s="8" t="s">
        <v>647</v>
      </c>
      <c r="E189" s="1" t="s">
        <v>100</v>
      </c>
      <c r="F189" s="67">
        <v>59.2</v>
      </c>
      <c r="G189" s="67">
        <v>59.2</v>
      </c>
      <c r="H189" s="67">
        <v>0</v>
      </c>
      <c r="I189" s="67">
        <v>0</v>
      </c>
      <c r="J189" s="67">
        <v>0</v>
      </c>
      <c r="K189" s="9">
        <v>44682</v>
      </c>
    </row>
    <row r="190" spans="1:11" ht="38.25" x14ac:dyDescent="0.25">
      <c r="A190" s="3">
        <f t="shared" si="2"/>
        <v>182</v>
      </c>
      <c r="B190" s="5" t="s">
        <v>1286</v>
      </c>
      <c r="C190" s="16" t="s">
        <v>648</v>
      </c>
      <c r="D190" s="5" t="s">
        <v>649</v>
      </c>
      <c r="E190" s="1" t="s">
        <v>100</v>
      </c>
      <c r="F190" s="67">
        <v>9684.9</v>
      </c>
      <c r="G190" s="67">
        <v>9684.9</v>
      </c>
      <c r="H190" s="67">
        <v>0</v>
      </c>
      <c r="I190" s="67">
        <v>0</v>
      </c>
      <c r="J190" s="67">
        <v>0</v>
      </c>
      <c r="K190" s="9">
        <v>44682</v>
      </c>
    </row>
    <row r="191" spans="1:11" ht="89.25" x14ac:dyDescent="0.25">
      <c r="A191" s="3">
        <f t="shared" si="2"/>
        <v>183</v>
      </c>
      <c r="B191" s="21" t="s">
        <v>1278</v>
      </c>
      <c r="C191" s="21" t="s">
        <v>340</v>
      </c>
      <c r="D191" s="21" t="s">
        <v>341</v>
      </c>
      <c r="E191" s="1" t="s">
        <v>100</v>
      </c>
      <c r="F191" s="67">
        <v>200</v>
      </c>
      <c r="G191" s="67">
        <v>200</v>
      </c>
      <c r="H191" s="67">
        <v>0</v>
      </c>
      <c r="I191" s="67">
        <v>0</v>
      </c>
      <c r="J191" s="67">
        <v>0</v>
      </c>
      <c r="K191" s="43">
        <v>44682</v>
      </c>
    </row>
    <row r="192" spans="1:11" ht="38.25" x14ac:dyDescent="0.25">
      <c r="A192" s="3">
        <f t="shared" si="2"/>
        <v>184</v>
      </c>
      <c r="B192" s="8" t="s">
        <v>1281</v>
      </c>
      <c r="C192" s="21" t="s">
        <v>1008</v>
      </c>
      <c r="D192" s="21" t="s">
        <v>1009</v>
      </c>
      <c r="E192" s="1" t="s">
        <v>100</v>
      </c>
      <c r="F192" s="67">
        <v>500</v>
      </c>
      <c r="G192" s="67">
        <f>F192</f>
        <v>500</v>
      </c>
      <c r="H192" s="67">
        <v>0</v>
      </c>
      <c r="I192" s="67">
        <v>0</v>
      </c>
      <c r="J192" s="67">
        <v>0</v>
      </c>
      <c r="K192" s="15">
        <v>44682</v>
      </c>
    </row>
    <row r="193" spans="1:11" ht="38.25" x14ac:dyDescent="0.25">
      <c r="A193" s="3">
        <f t="shared" si="2"/>
        <v>185</v>
      </c>
      <c r="B193" s="8" t="s">
        <v>1281</v>
      </c>
      <c r="C193" s="21" t="s">
        <v>1010</v>
      </c>
      <c r="D193" s="21" t="s">
        <v>1011</v>
      </c>
      <c r="E193" s="1" t="s">
        <v>100</v>
      </c>
      <c r="F193" s="67">
        <v>200</v>
      </c>
      <c r="G193" s="67">
        <f>F193</f>
        <v>200</v>
      </c>
      <c r="H193" s="67">
        <v>0</v>
      </c>
      <c r="I193" s="67">
        <v>0</v>
      </c>
      <c r="J193" s="67">
        <v>0</v>
      </c>
      <c r="K193" s="15">
        <v>44682</v>
      </c>
    </row>
    <row r="194" spans="1:11" ht="51" x14ac:dyDescent="0.25">
      <c r="A194" s="3">
        <f t="shared" si="2"/>
        <v>186</v>
      </c>
      <c r="B194" s="1" t="s">
        <v>1289</v>
      </c>
      <c r="C194" s="1" t="s">
        <v>318</v>
      </c>
      <c r="D194" s="8" t="s">
        <v>204</v>
      </c>
      <c r="E194" s="1" t="s">
        <v>1224</v>
      </c>
      <c r="F194" s="67">
        <v>11000</v>
      </c>
      <c r="G194" s="67">
        <v>11000</v>
      </c>
      <c r="H194" s="67">
        <v>0</v>
      </c>
      <c r="I194" s="67">
        <v>0</v>
      </c>
      <c r="J194" s="67">
        <v>0</v>
      </c>
      <c r="K194" s="15">
        <v>44682</v>
      </c>
    </row>
    <row r="195" spans="1:11" ht="89.25" x14ac:dyDescent="0.25">
      <c r="A195" s="3">
        <f t="shared" si="2"/>
        <v>187</v>
      </c>
      <c r="B195" s="23" t="s">
        <v>878</v>
      </c>
      <c r="C195" s="23" t="s">
        <v>886</v>
      </c>
      <c r="D195" s="23" t="s">
        <v>887</v>
      </c>
      <c r="E195" s="1" t="s">
        <v>100</v>
      </c>
      <c r="F195" s="67">
        <v>242.5</v>
      </c>
      <c r="G195" s="67">
        <v>242.5</v>
      </c>
      <c r="H195" s="67">
        <v>0</v>
      </c>
      <c r="I195" s="67">
        <v>0</v>
      </c>
      <c r="J195" s="67">
        <v>0</v>
      </c>
      <c r="K195" s="44">
        <v>44682</v>
      </c>
    </row>
    <row r="196" spans="1:11" ht="102" x14ac:dyDescent="0.25">
      <c r="A196" s="3">
        <f t="shared" si="2"/>
        <v>188</v>
      </c>
      <c r="B196" s="23" t="s">
        <v>878</v>
      </c>
      <c r="C196" s="23" t="s">
        <v>888</v>
      </c>
      <c r="D196" s="23" t="s">
        <v>889</v>
      </c>
      <c r="E196" s="1" t="s">
        <v>100</v>
      </c>
      <c r="F196" s="67">
        <v>161.82</v>
      </c>
      <c r="G196" s="67">
        <v>161.82</v>
      </c>
      <c r="H196" s="67">
        <v>0</v>
      </c>
      <c r="I196" s="67">
        <v>0</v>
      </c>
      <c r="J196" s="67">
        <v>0</v>
      </c>
      <c r="K196" s="44">
        <v>44682</v>
      </c>
    </row>
    <row r="197" spans="1:11" ht="89.25" x14ac:dyDescent="0.25">
      <c r="A197" s="3">
        <f t="shared" si="2"/>
        <v>189</v>
      </c>
      <c r="B197" s="18" t="s">
        <v>890</v>
      </c>
      <c r="C197" s="13" t="s">
        <v>893</v>
      </c>
      <c r="D197" s="18" t="s">
        <v>894</v>
      </c>
      <c r="E197" s="1" t="s">
        <v>100</v>
      </c>
      <c r="F197" s="67">
        <v>1073.53</v>
      </c>
      <c r="G197" s="67">
        <v>1073.53</v>
      </c>
      <c r="H197" s="67">
        <v>0</v>
      </c>
      <c r="I197" s="67">
        <v>0</v>
      </c>
      <c r="J197" s="67">
        <v>0</v>
      </c>
      <c r="K197" s="40">
        <v>44682</v>
      </c>
    </row>
    <row r="198" spans="1:11" ht="89.25" x14ac:dyDescent="0.25">
      <c r="A198" s="3">
        <f t="shared" si="2"/>
        <v>190</v>
      </c>
      <c r="B198" s="1" t="s">
        <v>1212</v>
      </c>
      <c r="C198" s="2" t="s">
        <v>1067</v>
      </c>
      <c r="D198" s="37" t="s">
        <v>68</v>
      </c>
      <c r="E198" s="1" t="s">
        <v>100</v>
      </c>
      <c r="F198" s="67">
        <v>476.3</v>
      </c>
      <c r="G198" s="67">
        <v>476.3</v>
      </c>
      <c r="H198" s="67">
        <v>0</v>
      </c>
      <c r="I198" s="67">
        <v>0</v>
      </c>
      <c r="J198" s="67">
        <v>0</v>
      </c>
      <c r="K198" s="15">
        <v>44682</v>
      </c>
    </row>
    <row r="199" spans="1:11" ht="38.25" x14ac:dyDescent="0.25">
      <c r="A199" s="3">
        <f t="shared" si="2"/>
        <v>191</v>
      </c>
      <c r="B199" s="28" t="s">
        <v>1305</v>
      </c>
      <c r="C199" s="21" t="s">
        <v>434</v>
      </c>
      <c r="D199" s="28" t="s">
        <v>435</v>
      </c>
      <c r="E199" s="1" t="s">
        <v>100</v>
      </c>
      <c r="F199" s="67">
        <v>130</v>
      </c>
      <c r="G199" s="67">
        <v>130</v>
      </c>
      <c r="H199" s="67">
        <v>0</v>
      </c>
      <c r="I199" s="67">
        <v>0</v>
      </c>
      <c r="J199" s="67">
        <v>0</v>
      </c>
      <c r="K199" s="46">
        <v>44682</v>
      </c>
    </row>
    <row r="200" spans="1:11" ht="114.75" x14ac:dyDescent="0.25">
      <c r="A200" s="3">
        <f t="shared" si="2"/>
        <v>192</v>
      </c>
      <c r="B200" s="18" t="s">
        <v>1213</v>
      </c>
      <c r="C200" s="13" t="s">
        <v>864</v>
      </c>
      <c r="D200" s="18" t="s">
        <v>865</v>
      </c>
      <c r="E200" s="1" t="s">
        <v>100</v>
      </c>
      <c r="F200" s="67">
        <v>1766.4</v>
      </c>
      <c r="G200" s="67">
        <v>1766.4</v>
      </c>
      <c r="H200" s="67">
        <v>0</v>
      </c>
      <c r="I200" s="67">
        <v>0</v>
      </c>
      <c r="J200" s="67">
        <v>0</v>
      </c>
      <c r="K200" s="40">
        <v>44713</v>
      </c>
    </row>
    <row r="201" spans="1:11" ht="63.75" x14ac:dyDescent="0.25">
      <c r="A201" s="3">
        <f t="shared" si="2"/>
        <v>193</v>
      </c>
      <c r="B201" s="1" t="s">
        <v>1265</v>
      </c>
      <c r="C201" s="1" t="s">
        <v>1194</v>
      </c>
      <c r="D201" s="1" t="s">
        <v>1195</v>
      </c>
      <c r="E201" s="1" t="s">
        <v>100</v>
      </c>
      <c r="F201" s="67">
        <v>2500</v>
      </c>
      <c r="G201" s="67">
        <v>0</v>
      </c>
      <c r="H201" s="67">
        <v>2500</v>
      </c>
      <c r="I201" s="67">
        <v>0</v>
      </c>
      <c r="J201" s="67">
        <v>0</v>
      </c>
      <c r="K201" s="15">
        <v>44713</v>
      </c>
    </row>
    <row r="202" spans="1:11" ht="51" x14ac:dyDescent="0.25">
      <c r="A202" s="3">
        <f t="shared" si="2"/>
        <v>194</v>
      </c>
      <c r="B202" s="1" t="s">
        <v>1268</v>
      </c>
      <c r="C202" s="2" t="s">
        <v>243</v>
      </c>
      <c r="D202" s="5" t="s">
        <v>244</v>
      </c>
      <c r="E202" s="1" t="s">
        <v>1224</v>
      </c>
      <c r="F202" s="67">
        <v>14460.79</v>
      </c>
      <c r="G202" s="67">
        <f>F202</f>
        <v>14460.79</v>
      </c>
      <c r="H202" s="67">
        <v>0</v>
      </c>
      <c r="I202" s="67">
        <v>0</v>
      </c>
      <c r="J202" s="67">
        <v>0</v>
      </c>
      <c r="K202" s="15">
        <v>44713</v>
      </c>
    </row>
    <row r="203" spans="1:11" ht="102" x14ac:dyDescent="0.25">
      <c r="A203" s="3">
        <f t="shared" ref="A203:A266" si="3">A202+1</f>
        <v>195</v>
      </c>
      <c r="B203" s="1" t="s">
        <v>1272</v>
      </c>
      <c r="C203" s="1" t="s">
        <v>522</v>
      </c>
      <c r="D203" s="1" t="s">
        <v>523</v>
      </c>
      <c r="E203" s="1" t="s">
        <v>100</v>
      </c>
      <c r="F203" s="67">
        <v>656.96</v>
      </c>
      <c r="G203" s="67">
        <v>656.96</v>
      </c>
      <c r="H203" s="67">
        <v>0</v>
      </c>
      <c r="I203" s="67">
        <v>0</v>
      </c>
      <c r="J203" s="67">
        <v>0</v>
      </c>
      <c r="K203" s="15">
        <v>44713</v>
      </c>
    </row>
    <row r="204" spans="1:11" ht="51" x14ac:dyDescent="0.25">
      <c r="A204" s="3">
        <f t="shared" si="3"/>
        <v>196</v>
      </c>
      <c r="B204" s="1" t="s">
        <v>1272</v>
      </c>
      <c r="C204" s="1" t="s">
        <v>524</v>
      </c>
      <c r="D204" s="1" t="s">
        <v>204</v>
      </c>
      <c r="E204" s="1" t="s">
        <v>1224</v>
      </c>
      <c r="F204" s="67">
        <v>13742.55</v>
      </c>
      <c r="G204" s="67">
        <v>13742.55</v>
      </c>
      <c r="H204" s="67">
        <v>0</v>
      </c>
      <c r="I204" s="67">
        <v>0</v>
      </c>
      <c r="J204" s="67">
        <v>0</v>
      </c>
      <c r="K204" s="15">
        <v>44713</v>
      </c>
    </row>
    <row r="205" spans="1:11" ht="51" x14ac:dyDescent="0.25">
      <c r="A205" s="3">
        <f t="shared" si="3"/>
        <v>197</v>
      </c>
      <c r="B205" s="1" t="s">
        <v>1275</v>
      </c>
      <c r="C205" s="2" t="s">
        <v>660</v>
      </c>
      <c r="D205" s="1" t="s">
        <v>661</v>
      </c>
      <c r="E205" s="18" t="s">
        <v>870</v>
      </c>
      <c r="F205" s="67">
        <v>88.73</v>
      </c>
      <c r="G205" s="67">
        <v>88.73</v>
      </c>
      <c r="H205" s="67">
        <v>0</v>
      </c>
      <c r="I205" s="67">
        <v>0</v>
      </c>
      <c r="J205" s="67">
        <v>0</v>
      </c>
      <c r="K205" s="15">
        <v>44713</v>
      </c>
    </row>
    <row r="206" spans="1:11" ht="140.25" x14ac:dyDescent="0.25">
      <c r="A206" s="3">
        <f t="shared" si="3"/>
        <v>198</v>
      </c>
      <c r="B206" s="1" t="s">
        <v>1270</v>
      </c>
      <c r="C206" s="2" t="s">
        <v>1209</v>
      </c>
      <c r="D206" s="5" t="s">
        <v>731</v>
      </c>
      <c r="E206" s="1" t="s">
        <v>100</v>
      </c>
      <c r="F206" s="67">
        <v>19294.16</v>
      </c>
      <c r="G206" s="67">
        <v>19294.16</v>
      </c>
      <c r="H206" s="67">
        <v>0</v>
      </c>
      <c r="I206" s="67">
        <v>0</v>
      </c>
      <c r="J206" s="67">
        <v>0</v>
      </c>
      <c r="K206" s="15">
        <v>44713</v>
      </c>
    </row>
    <row r="207" spans="1:11" ht="51" x14ac:dyDescent="0.25">
      <c r="A207" s="3">
        <f t="shared" si="3"/>
        <v>199</v>
      </c>
      <c r="B207" s="1" t="s">
        <v>1276</v>
      </c>
      <c r="C207" s="2" t="s">
        <v>456</v>
      </c>
      <c r="D207" s="1" t="s">
        <v>204</v>
      </c>
      <c r="E207" s="1" t="s">
        <v>100</v>
      </c>
      <c r="F207" s="67">
        <v>9800</v>
      </c>
      <c r="G207" s="67">
        <f t="shared" ref="G207:G212" si="4">F207</f>
        <v>9800</v>
      </c>
      <c r="H207" s="67">
        <v>0</v>
      </c>
      <c r="I207" s="67">
        <v>0</v>
      </c>
      <c r="J207" s="67">
        <v>0</v>
      </c>
      <c r="K207" s="15">
        <v>44713</v>
      </c>
    </row>
    <row r="208" spans="1:11" ht="51" x14ac:dyDescent="0.25">
      <c r="A208" s="3">
        <f t="shared" si="3"/>
        <v>200</v>
      </c>
      <c r="B208" s="1" t="s">
        <v>1276</v>
      </c>
      <c r="C208" s="2" t="s">
        <v>461</v>
      </c>
      <c r="D208" s="1" t="s">
        <v>460</v>
      </c>
      <c r="E208" s="1" t="s">
        <v>100</v>
      </c>
      <c r="F208" s="67">
        <v>500</v>
      </c>
      <c r="G208" s="67">
        <f t="shared" si="4"/>
        <v>500</v>
      </c>
      <c r="H208" s="67">
        <v>0</v>
      </c>
      <c r="I208" s="67">
        <v>0</v>
      </c>
      <c r="J208" s="67">
        <v>0</v>
      </c>
      <c r="K208" s="15">
        <v>44713</v>
      </c>
    </row>
    <row r="209" spans="1:11" ht="38.25" x14ac:dyDescent="0.25">
      <c r="A209" s="3">
        <f t="shared" si="3"/>
        <v>201</v>
      </c>
      <c r="B209" s="1" t="s">
        <v>1276</v>
      </c>
      <c r="C209" s="2" t="s">
        <v>462</v>
      </c>
      <c r="D209" s="1" t="s">
        <v>463</v>
      </c>
      <c r="E209" s="1" t="s">
        <v>100</v>
      </c>
      <c r="F209" s="67">
        <v>150</v>
      </c>
      <c r="G209" s="67">
        <f t="shared" si="4"/>
        <v>150</v>
      </c>
      <c r="H209" s="67">
        <v>0</v>
      </c>
      <c r="I209" s="67">
        <v>0</v>
      </c>
      <c r="J209" s="67">
        <v>0</v>
      </c>
      <c r="K209" s="15">
        <v>44713</v>
      </c>
    </row>
    <row r="210" spans="1:11" ht="38.25" x14ac:dyDescent="0.25">
      <c r="A210" s="3">
        <f t="shared" si="3"/>
        <v>202</v>
      </c>
      <c r="B210" s="1" t="s">
        <v>1276</v>
      </c>
      <c r="C210" s="2" t="s">
        <v>464</v>
      </c>
      <c r="D210" s="1" t="s">
        <v>234</v>
      </c>
      <c r="E210" s="1" t="s">
        <v>100</v>
      </c>
      <c r="F210" s="67">
        <v>150</v>
      </c>
      <c r="G210" s="67">
        <f t="shared" si="4"/>
        <v>150</v>
      </c>
      <c r="H210" s="67">
        <v>0</v>
      </c>
      <c r="I210" s="67">
        <v>0</v>
      </c>
      <c r="J210" s="67">
        <v>0</v>
      </c>
      <c r="K210" s="15">
        <v>44713</v>
      </c>
    </row>
    <row r="211" spans="1:11" ht="38.25" x14ac:dyDescent="0.25">
      <c r="A211" s="3">
        <f t="shared" si="3"/>
        <v>203</v>
      </c>
      <c r="B211" s="1" t="s">
        <v>1276</v>
      </c>
      <c r="C211" s="2" t="s">
        <v>465</v>
      </c>
      <c r="D211" s="1" t="s">
        <v>234</v>
      </c>
      <c r="E211" s="1" t="s">
        <v>100</v>
      </c>
      <c r="F211" s="67">
        <v>150</v>
      </c>
      <c r="G211" s="67">
        <f t="shared" si="4"/>
        <v>150</v>
      </c>
      <c r="H211" s="67">
        <v>0</v>
      </c>
      <c r="I211" s="67">
        <v>0</v>
      </c>
      <c r="J211" s="67">
        <v>0</v>
      </c>
      <c r="K211" s="15">
        <v>44713</v>
      </c>
    </row>
    <row r="212" spans="1:11" ht="51" x14ac:dyDescent="0.25">
      <c r="A212" s="3">
        <f t="shared" si="3"/>
        <v>204</v>
      </c>
      <c r="B212" s="1" t="s">
        <v>1276</v>
      </c>
      <c r="C212" s="2" t="s">
        <v>469</v>
      </c>
      <c r="D212" s="1" t="s">
        <v>204</v>
      </c>
      <c r="E212" s="1" t="s">
        <v>100</v>
      </c>
      <c r="F212" s="67">
        <v>8180.93</v>
      </c>
      <c r="G212" s="67">
        <f t="shared" si="4"/>
        <v>8180.93</v>
      </c>
      <c r="H212" s="67">
        <v>0</v>
      </c>
      <c r="I212" s="67">
        <v>0</v>
      </c>
      <c r="J212" s="67">
        <v>0</v>
      </c>
      <c r="K212" s="15">
        <v>44713</v>
      </c>
    </row>
    <row r="213" spans="1:11" ht="63.75" x14ac:dyDescent="0.25">
      <c r="A213" s="3">
        <f t="shared" si="3"/>
        <v>205</v>
      </c>
      <c r="B213" s="5" t="s">
        <v>1286</v>
      </c>
      <c r="C213" s="16" t="s">
        <v>650</v>
      </c>
      <c r="D213" s="8" t="s">
        <v>651</v>
      </c>
      <c r="E213" s="1" t="s">
        <v>1224</v>
      </c>
      <c r="F213" s="67">
        <v>15000</v>
      </c>
      <c r="G213" s="67">
        <v>15000</v>
      </c>
      <c r="H213" s="67">
        <v>0</v>
      </c>
      <c r="I213" s="67">
        <v>0</v>
      </c>
      <c r="J213" s="67">
        <v>0</v>
      </c>
      <c r="K213" s="9">
        <v>44713</v>
      </c>
    </row>
    <row r="214" spans="1:11" ht="63.75" x14ac:dyDescent="0.25">
      <c r="A214" s="3">
        <f t="shared" si="3"/>
        <v>206</v>
      </c>
      <c r="B214" s="1" t="s">
        <v>1279</v>
      </c>
      <c r="C214" s="2" t="s">
        <v>207</v>
      </c>
      <c r="D214" s="1" t="s">
        <v>208</v>
      </c>
      <c r="E214" s="1" t="s">
        <v>100</v>
      </c>
      <c r="F214" s="67">
        <v>400</v>
      </c>
      <c r="G214" s="67">
        <f>F214</f>
        <v>400</v>
      </c>
      <c r="H214" s="67">
        <v>0</v>
      </c>
      <c r="I214" s="67">
        <v>0</v>
      </c>
      <c r="J214" s="67">
        <v>0</v>
      </c>
      <c r="K214" s="15">
        <v>44713</v>
      </c>
    </row>
    <row r="215" spans="1:11" ht="51" x14ac:dyDescent="0.25">
      <c r="A215" s="3">
        <f t="shared" si="3"/>
        <v>207</v>
      </c>
      <c r="B215" s="1" t="s">
        <v>1289</v>
      </c>
      <c r="C215" s="1" t="s">
        <v>313</v>
      </c>
      <c r="D215" s="5" t="s">
        <v>314</v>
      </c>
      <c r="E215" s="1" t="s">
        <v>100</v>
      </c>
      <c r="F215" s="67">
        <v>250</v>
      </c>
      <c r="G215" s="67">
        <v>250</v>
      </c>
      <c r="H215" s="67">
        <v>0</v>
      </c>
      <c r="I215" s="67">
        <v>0</v>
      </c>
      <c r="J215" s="67">
        <v>0</v>
      </c>
      <c r="K215" s="15">
        <v>44713</v>
      </c>
    </row>
    <row r="216" spans="1:11" ht="51" x14ac:dyDescent="0.25">
      <c r="A216" s="3">
        <f t="shared" si="3"/>
        <v>208</v>
      </c>
      <c r="B216" s="1" t="s">
        <v>1289</v>
      </c>
      <c r="C216" s="1" t="s">
        <v>315</v>
      </c>
      <c r="D216" s="5" t="s">
        <v>316</v>
      </c>
      <c r="E216" s="1" t="s">
        <v>100</v>
      </c>
      <c r="F216" s="67">
        <v>1000</v>
      </c>
      <c r="G216" s="67">
        <v>1000</v>
      </c>
      <c r="H216" s="67">
        <v>0</v>
      </c>
      <c r="I216" s="67">
        <v>0</v>
      </c>
      <c r="J216" s="67">
        <v>0</v>
      </c>
      <c r="K216" s="15">
        <v>44713</v>
      </c>
    </row>
    <row r="217" spans="1:11" ht="89.25" x14ac:dyDescent="0.25">
      <c r="A217" s="3">
        <f t="shared" si="3"/>
        <v>209</v>
      </c>
      <c r="B217" s="18" t="s">
        <v>890</v>
      </c>
      <c r="C217" s="13" t="s">
        <v>891</v>
      </c>
      <c r="D217" s="18" t="s">
        <v>892</v>
      </c>
      <c r="E217" s="1" t="s">
        <v>100</v>
      </c>
      <c r="F217" s="67">
        <v>128.56</v>
      </c>
      <c r="G217" s="67">
        <v>128.56</v>
      </c>
      <c r="H217" s="67">
        <v>0</v>
      </c>
      <c r="I217" s="67">
        <v>0</v>
      </c>
      <c r="J217" s="67">
        <v>0</v>
      </c>
      <c r="K217" s="40">
        <v>44713</v>
      </c>
    </row>
    <row r="218" spans="1:11" ht="89.25" x14ac:dyDescent="0.25">
      <c r="A218" s="3">
        <f t="shared" si="3"/>
        <v>210</v>
      </c>
      <c r="B218" s="1" t="s">
        <v>1212</v>
      </c>
      <c r="C218" s="2" t="s">
        <v>1068</v>
      </c>
      <c r="D218" s="37" t="s">
        <v>1050</v>
      </c>
      <c r="E218" s="1" t="s">
        <v>100</v>
      </c>
      <c r="F218" s="67">
        <v>300</v>
      </c>
      <c r="G218" s="67">
        <v>300</v>
      </c>
      <c r="H218" s="67">
        <v>0</v>
      </c>
      <c r="I218" s="67">
        <v>0</v>
      </c>
      <c r="J218" s="67">
        <v>0</v>
      </c>
      <c r="K218" s="15">
        <v>44713</v>
      </c>
    </row>
    <row r="219" spans="1:11" ht="89.25" x14ac:dyDescent="0.25">
      <c r="A219" s="3">
        <f t="shared" si="3"/>
        <v>211</v>
      </c>
      <c r="B219" s="1" t="s">
        <v>1212</v>
      </c>
      <c r="C219" s="2" t="s">
        <v>1071</v>
      </c>
      <c r="D219" s="37" t="s">
        <v>1053</v>
      </c>
      <c r="E219" s="1" t="s">
        <v>100</v>
      </c>
      <c r="F219" s="67">
        <v>168</v>
      </c>
      <c r="G219" s="67">
        <v>168</v>
      </c>
      <c r="H219" s="67">
        <v>0</v>
      </c>
      <c r="I219" s="67">
        <v>0</v>
      </c>
      <c r="J219" s="67">
        <v>0</v>
      </c>
      <c r="K219" s="15">
        <v>44713</v>
      </c>
    </row>
    <row r="220" spans="1:11" ht="51" x14ac:dyDescent="0.25">
      <c r="A220" s="3">
        <f t="shared" si="3"/>
        <v>212</v>
      </c>
      <c r="B220" s="19" t="s">
        <v>1304</v>
      </c>
      <c r="C220" s="17" t="s">
        <v>700</v>
      </c>
      <c r="D220" s="17" t="s">
        <v>204</v>
      </c>
      <c r="E220" s="1" t="s">
        <v>1224</v>
      </c>
      <c r="F220" s="67">
        <v>14600</v>
      </c>
      <c r="G220" s="67">
        <v>14600</v>
      </c>
      <c r="H220" s="67">
        <v>0</v>
      </c>
      <c r="I220" s="67">
        <v>0</v>
      </c>
      <c r="J220" s="67">
        <v>0</v>
      </c>
      <c r="K220" s="42">
        <v>44743</v>
      </c>
    </row>
    <row r="221" spans="1:11" ht="51" x14ac:dyDescent="0.25">
      <c r="A221" s="3">
        <f t="shared" si="3"/>
        <v>213</v>
      </c>
      <c r="B221" s="21" t="s">
        <v>1282</v>
      </c>
      <c r="C221" s="21" t="s">
        <v>1135</v>
      </c>
      <c r="D221" s="21" t="s">
        <v>244</v>
      </c>
      <c r="E221" s="1" t="s">
        <v>1224</v>
      </c>
      <c r="F221" s="67">
        <v>12936.26</v>
      </c>
      <c r="G221" s="67">
        <v>12936.26</v>
      </c>
      <c r="H221" s="67">
        <v>0</v>
      </c>
      <c r="I221" s="67">
        <v>0</v>
      </c>
      <c r="J221" s="67">
        <v>0</v>
      </c>
      <c r="K221" s="43">
        <v>44743</v>
      </c>
    </row>
    <row r="222" spans="1:11" ht="63.75" x14ac:dyDescent="0.25">
      <c r="A222" s="3">
        <f t="shared" si="3"/>
        <v>214</v>
      </c>
      <c r="B222" s="1" t="s">
        <v>1265</v>
      </c>
      <c r="C222" s="1" t="s">
        <v>1184</v>
      </c>
      <c r="D222" s="1" t="s">
        <v>216</v>
      </c>
      <c r="E222" s="1" t="s">
        <v>100</v>
      </c>
      <c r="F222" s="67">
        <v>11500</v>
      </c>
      <c r="G222" s="67">
        <v>11500</v>
      </c>
      <c r="H222" s="67">
        <v>0</v>
      </c>
      <c r="I222" s="67">
        <v>0</v>
      </c>
      <c r="J222" s="67">
        <v>0</v>
      </c>
      <c r="K222" s="15">
        <v>44743</v>
      </c>
    </row>
    <row r="223" spans="1:11" ht="51" x14ac:dyDescent="0.25">
      <c r="A223" s="3">
        <f t="shared" si="3"/>
        <v>215</v>
      </c>
      <c r="B223" s="1" t="s">
        <v>1271</v>
      </c>
      <c r="C223" s="2" t="s">
        <v>402</v>
      </c>
      <c r="D223" s="1" t="s">
        <v>204</v>
      </c>
      <c r="E223" s="1" t="s">
        <v>1224</v>
      </c>
      <c r="F223" s="67">
        <f>12679398.72/1000</f>
        <v>12679.398720000001</v>
      </c>
      <c r="G223" s="67">
        <f>12679398.72/1000</f>
        <v>12679.398720000001</v>
      </c>
      <c r="H223" s="67">
        <v>0</v>
      </c>
      <c r="I223" s="67">
        <v>0</v>
      </c>
      <c r="J223" s="67">
        <v>0</v>
      </c>
      <c r="K223" s="15">
        <v>44743</v>
      </c>
    </row>
    <row r="224" spans="1:11" ht="63.75" x14ac:dyDescent="0.25">
      <c r="A224" s="3">
        <f t="shared" si="3"/>
        <v>216</v>
      </c>
      <c r="B224" s="1" t="s">
        <v>1269</v>
      </c>
      <c r="C224" s="2" t="str">
        <f>'[1]Лист 2'!$F$35</f>
        <v xml:space="preserve">223860301267486030100100110005629244 </v>
      </c>
      <c r="D224" s="2" t="str">
        <f>'[1]Лист 2'!$AR$35</f>
        <v>Оказание услуг по организации в 2022 учебном году питания обучающихся МБОУ "СШ №32"</v>
      </c>
      <c r="E224" s="1" t="s">
        <v>1224</v>
      </c>
      <c r="F224" s="67">
        <v>14710.6</v>
      </c>
      <c r="G224" s="67">
        <f>F224</f>
        <v>14710.6</v>
      </c>
      <c r="H224" s="67">
        <v>0</v>
      </c>
      <c r="I224" s="67">
        <v>0</v>
      </c>
      <c r="J224" s="67">
        <v>0</v>
      </c>
      <c r="K224" s="15">
        <v>44743</v>
      </c>
    </row>
    <row r="225" spans="1:11" ht="38.25" x14ac:dyDescent="0.25">
      <c r="A225" s="3">
        <f t="shared" si="3"/>
        <v>217</v>
      </c>
      <c r="B225" s="1" t="s">
        <v>1272</v>
      </c>
      <c r="C225" s="1" t="s">
        <v>520</v>
      </c>
      <c r="D225" s="1" t="s">
        <v>521</v>
      </c>
      <c r="E225" s="1" t="s">
        <v>100</v>
      </c>
      <c r="F225" s="67">
        <v>529.78</v>
      </c>
      <c r="G225" s="67">
        <v>529.78</v>
      </c>
      <c r="H225" s="67">
        <v>0</v>
      </c>
      <c r="I225" s="67">
        <v>0</v>
      </c>
      <c r="J225" s="67">
        <v>0</v>
      </c>
      <c r="K225" s="15">
        <v>44743</v>
      </c>
    </row>
    <row r="226" spans="1:11" ht="51" x14ac:dyDescent="0.25">
      <c r="A226" s="3">
        <f t="shared" si="3"/>
        <v>218</v>
      </c>
      <c r="B226" s="1" t="s">
        <v>1285</v>
      </c>
      <c r="C226" s="2" t="s">
        <v>1041</v>
      </c>
      <c r="D226" s="1" t="s">
        <v>1042</v>
      </c>
      <c r="E226" s="1" t="s">
        <v>1224</v>
      </c>
      <c r="F226" s="67">
        <v>8056.42</v>
      </c>
      <c r="G226" s="67">
        <f>F226</f>
        <v>8056.42</v>
      </c>
      <c r="H226" s="67">
        <v>0</v>
      </c>
      <c r="I226" s="67">
        <v>0</v>
      </c>
      <c r="J226" s="67">
        <v>0</v>
      </c>
      <c r="K226" s="15">
        <v>44743</v>
      </c>
    </row>
    <row r="227" spans="1:11" ht="51" x14ac:dyDescent="0.25">
      <c r="A227" s="3">
        <f t="shared" si="3"/>
        <v>219</v>
      </c>
      <c r="B227" s="1" t="s">
        <v>1275</v>
      </c>
      <c r="C227" s="2" t="s">
        <v>670</v>
      </c>
      <c r="D227" s="1" t="s">
        <v>640</v>
      </c>
      <c r="E227" s="1" t="s">
        <v>100</v>
      </c>
      <c r="F227" s="67">
        <v>637.78750000000002</v>
      </c>
      <c r="G227" s="67">
        <f>F227</f>
        <v>637.78750000000002</v>
      </c>
      <c r="H227" s="67">
        <v>0</v>
      </c>
      <c r="I227" s="67">
        <v>0</v>
      </c>
      <c r="J227" s="67">
        <v>0</v>
      </c>
      <c r="K227" s="15">
        <v>44743</v>
      </c>
    </row>
    <row r="228" spans="1:11" ht="102" x14ac:dyDescent="0.25">
      <c r="A228" s="3">
        <f t="shared" si="3"/>
        <v>220</v>
      </c>
      <c r="B228" s="1" t="s">
        <v>1287</v>
      </c>
      <c r="C228" s="20" t="s">
        <v>1119</v>
      </c>
      <c r="D228" s="1" t="s">
        <v>1120</v>
      </c>
      <c r="E228" s="1" t="s">
        <v>1224</v>
      </c>
      <c r="F228" s="67">
        <f>11106282/1000</f>
        <v>11106.281999999999</v>
      </c>
      <c r="G228" s="67">
        <f>11106282/1000</f>
        <v>11106.281999999999</v>
      </c>
      <c r="H228" s="67">
        <v>0</v>
      </c>
      <c r="I228" s="67">
        <v>0</v>
      </c>
      <c r="J228" s="67">
        <v>0</v>
      </c>
      <c r="K228" s="15">
        <v>44743</v>
      </c>
    </row>
    <row r="229" spans="1:11" ht="51" x14ac:dyDescent="0.25">
      <c r="A229" s="3">
        <f t="shared" si="3"/>
        <v>221</v>
      </c>
      <c r="B229" s="1" t="s">
        <v>1288</v>
      </c>
      <c r="C229" s="2" t="s">
        <v>324</v>
      </c>
      <c r="D229" s="5" t="s">
        <v>204</v>
      </c>
      <c r="E229" s="1" t="s">
        <v>1224</v>
      </c>
      <c r="F229" s="67">
        <v>17651.47</v>
      </c>
      <c r="G229" s="67">
        <v>17651.47</v>
      </c>
      <c r="H229" s="67">
        <v>0</v>
      </c>
      <c r="I229" s="67">
        <v>0</v>
      </c>
      <c r="J229" s="67">
        <v>0</v>
      </c>
      <c r="K229" s="15">
        <v>44743</v>
      </c>
    </row>
    <row r="230" spans="1:11" ht="114.75" x14ac:dyDescent="0.25">
      <c r="A230" s="3">
        <f t="shared" si="3"/>
        <v>222</v>
      </c>
      <c r="B230" s="21" t="s">
        <v>1278</v>
      </c>
      <c r="C230" s="21" t="s">
        <v>346</v>
      </c>
      <c r="D230" s="21" t="s">
        <v>347</v>
      </c>
      <c r="E230" s="1" t="s">
        <v>1224</v>
      </c>
      <c r="F230" s="67">
        <v>3000</v>
      </c>
      <c r="G230" s="67">
        <f>F230</f>
        <v>3000</v>
      </c>
      <c r="H230" s="67">
        <v>0</v>
      </c>
      <c r="I230" s="67">
        <v>0</v>
      </c>
      <c r="J230" s="67">
        <v>0</v>
      </c>
      <c r="K230" s="43">
        <v>44743</v>
      </c>
    </row>
    <row r="231" spans="1:11" ht="63.75" x14ac:dyDescent="0.25">
      <c r="A231" s="3">
        <f t="shared" si="3"/>
        <v>223</v>
      </c>
      <c r="B231" s="31" t="s">
        <v>1280</v>
      </c>
      <c r="C231" s="32" t="s">
        <v>638</v>
      </c>
      <c r="D231" s="31" t="s">
        <v>204</v>
      </c>
      <c r="E231" s="1" t="s">
        <v>1224</v>
      </c>
      <c r="F231" s="67">
        <v>12000</v>
      </c>
      <c r="G231" s="67">
        <f>F231</f>
        <v>12000</v>
      </c>
      <c r="H231" s="67">
        <v>0</v>
      </c>
      <c r="I231" s="67">
        <v>0</v>
      </c>
      <c r="J231" s="67">
        <v>0</v>
      </c>
      <c r="K231" s="33">
        <v>44743</v>
      </c>
    </row>
    <row r="232" spans="1:11" ht="63.75" x14ac:dyDescent="0.25">
      <c r="A232" s="3">
        <f t="shared" si="3"/>
        <v>224</v>
      </c>
      <c r="B232" s="31" t="s">
        <v>1280</v>
      </c>
      <c r="C232" s="32" t="s">
        <v>639</v>
      </c>
      <c r="D232" s="31" t="s">
        <v>640</v>
      </c>
      <c r="E232" s="1" t="s">
        <v>100</v>
      </c>
      <c r="F232" s="67">
        <v>600</v>
      </c>
      <c r="G232" s="67">
        <f>F232</f>
        <v>600</v>
      </c>
      <c r="H232" s="67">
        <v>0</v>
      </c>
      <c r="I232" s="67">
        <v>0</v>
      </c>
      <c r="J232" s="67">
        <v>0</v>
      </c>
      <c r="K232" s="33">
        <v>44743</v>
      </c>
    </row>
    <row r="233" spans="1:11" ht="63.75" x14ac:dyDescent="0.25">
      <c r="A233" s="3">
        <f t="shared" si="3"/>
        <v>225</v>
      </c>
      <c r="B233" s="31" t="s">
        <v>1280</v>
      </c>
      <c r="C233" s="32" t="s">
        <v>638</v>
      </c>
      <c r="D233" s="31" t="s">
        <v>204</v>
      </c>
      <c r="E233" s="1" t="s">
        <v>1224</v>
      </c>
      <c r="F233" s="67">
        <v>12000</v>
      </c>
      <c r="G233" s="67">
        <v>12000</v>
      </c>
      <c r="H233" s="67">
        <v>0</v>
      </c>
      <c r="I233" s="67">
        <v>0</v>
      </c>
      <c r="J233" s="67">
        <v>0</v>
      </c>
      <c r="K233" s="33">
        <v>44743</v>
      </c>
    </row>
    <row r="234" spans="1:11" ht="63.75" x14ac:dyDescent="0.25">
      <c r="A234" s="3">
        <f t="shared" si="3"/>
        <v>226</v>
      </c>
      <c r="B234" s="31" t="s">
        <v>1280</v>
      </c>
      <c r="C234" s="32" t="s">
        <v>639</v>
      </c>
      <c r="D234" s="31" t="s">
        <v>640</v>
      </c>
      <c r="E234" s="1" t="s">
        <v>100</v>
      </c>
      <c r="F234" s="67">
        <v>600</v>
      </c>
      <c r="G234" s="67">
        <v>600</v>
      </c>
      <c r="H234" s="67">
        <v>0</v>
      </c>
      <c r="I234" s="67">
        <v>0</v>
      </c>
      <c r="J234" s="67">
        <v>0</v>
      </c>
      <c r="K234" s="33">
        <v>44743</v>
      </c>
    </row>
    <row r="235" spans="1:11" ht="89.25" x14ac:dyDescent="0.25">
      <c r="A235" s="3">
        <f t="shared" si="3"/>
        <v>227</v>
      </c>
      <c r="B235" s="1" t="s">
        <v>1212</v>
      </c>
      <c r="C235" s="2" t="s">
        <v>1073</v>
      </c>
      <c r="D235" s="1" t="s">
        <v>1055</v>
      </c>
      <c r="E235" s="1" t="s">
        <v>100</v>
      </c>
      <c r="F235" s="67">
        <v>28.8</v>
      </c>
      <c r="G235" s="67">
        <v>28.8</v>
      </c>
      <c r="H235" s="67">
        <v>0</v>
      </c>
      <c r="I235" s="67">
        <v>0</v>
      </c>
      <c r="J235" s="67">
        <v>0</v>
      </c>
      <c r="K235" s="15">
        <v>44743</v>
      </c>
    </row>
    <row r="236" spans="1:11" ht="51" x14ac:dyDescent="0.25">
      <c r="A236" s="3">
        <f t="shared" si="3"/>
        <v>228</v>
      </c>
      <c r="B236" s="1" t="s">
        <v>1267</v>
      </c>
      <c r="C236" s="2" t="s">
        <v>596</v>
      </c>
      <c r="D236" s="1" t="s">
        <v>204</v>
      </c>
      <c r="E236" s="1" t="s">
        <v>1224</v>
      </c>
      <c r="F236" s="67">
        <v>17360</v>
      </c>
      <c r="G236" s="67">
        <v>17360</v>
      </c>
      <c r="H236" s="67">
        <v>0</v>
      </c>
      <c r="I236" s="67">
        <v>0</v>
      </c>
      <c r="J236" s="67">
        <v>0</v>
      </c>
      <c r="K236" s="15">
        <v>44774</v>
      </c>
    </row>
    <row r="237" spans="1:11" ht="102" x14ac:dyDescent="0.25">
      <c r="A237" s="3">
        <f t="shared" si="3"/>
        <v>229</v>
      </c>
      <c r="B237" s="1" t="s">
        <v>1290</v>
      </c>
      <c r="C237" s="2" t="s">
        <v>575</v>
      </c>
      <c r="D237" s="1" t="s">
        <v>576</v>
      </c>
      <c r="E237" s="1" t="s">
        <v>100</v>
      </c>
      <c r="F237" s="67">
        <v>17148.400000000001</v>
      </c>
      <c r="G237" s="67">
        <f>F237</f>
        <v>17148.400000000001</v>
      </c>
      <c r="H237" s="67">
        <v>0</v>
      </c>
      <c r="I237" s="67">
        <v>0</v>
      </c>
      <c r="J237" s="67">
        <v>0</v>
      </c>
      <c r="K237" s="15">
        <v>44774</v>
      </c>
    </row>
    <row r="238" spans="1:11" ht="63.75" x14ac:dyDescent="0.25">
      <c r="A238" s="3">
        <f t="shared" si="3"/>
        <v>230</v>
      </c>
      <c r="B238" s="5" t="s">
        <v>1291</v>
      </c>
      <c r="C238" s="12" t="s">
        <v>614</v>
      </c>
      <c r="D238" s="5" t="s">
        <v>1292</v>
      </c>
      <c r="E238" s="1" t="s">
        <v>1224</v>
      </c>
      <c r="F238" s="67">
        <v>8866.98</v>
      </c>
      <c r="G238" s="67">
        <v>8866.98</v>
      </c>
      <c r="H238" s="67">
        <v>0</v>
      </c>
      <c r="I238" s="67">
        <v>0</v>
      </c>
      <c r="J238" s="67">
        <v>0</v>
      </c>
      <c r="K238" s="41">
        <v>44774</v>
      </c>
    </row>
    <row r="239" spans="1:11" ht="63.75" x14ac:dyDescent="0.25">
      <c r="A239" s="3">
        <f t="shared" si="3"/>
        <v>231</v>
      </c>
      <c r="B239" s="21" t="s">
        <v>1284</v>
      </c>
      <c r="C239" s="21" t="s">
        <v>416</v>
      </c>
      <c r="D239" s="21" t="s">
        <v>417</v>
      </c>
      <c r="E239" s="1" t="s">
        <v>100</v>
      </c>
      <c r="F239" s="67">
        <v>155</v>
      </c>
      <c r="G239" s="67">
        <f>F239</f>
        <v>155</v>
      </c>
      <c r="H239" s="67">
        <v>0</v>
      </c>
      <c r="I239" s="67">
        <v>0</v>
      </c>
      <c r="J239" s="67">
        <v>0</v>
      </c>
      <c r="K239" s="43">
        <v>44774</v>
      </c>
    </row>
    <row r="240" spans="1:11" ht="63.75" x14ac:dyDescent="0.25">
      <c r="A240" s="3">
        <f t="shared" si="3"/>
        <v>232</v>
      </c>
      <c r="B240" s="1" t="s">
        <v>1272</v>
      </c>
      <c r="C240" s="1" t="s">
        <v>518</v>
      </c>
      <c r="D240" s="1" t="s">
        <v>519</v>
      </c>
      <c r="E240" s="1" t="s">
        <v>100</v>
      </c>
      <c r="F240" s="67">
        <v>145.97999999999999</v>
      </c>
      <c r="G240" s="67">
        <v>145.97999999999999</v>
      </c>
      <c r="H240" s="67">
        <v>0</v>
      </c>
      <c r="I240" s="67">
        <v>0</v>
      </c>
      <c r="J240" s="67">
        <v>0</v>
      </c>
      <c r="K240" s="15">
        <v>44774</v>
      </c>
    </row>
    <row r="241" spans="1:11" ht="102" x14ac:dyDescent="0.25">
      <c r="A241" s="3">
        <f t="shared" si="3"/>
        <v>233</v>
      </c>
      <c r="B241" s="1" t="s">
        <v>1273</v>
      </c>
      <c r="C241" s="21" t="s">
        <v>359</v>
      </c>
      <c r="D241" s="21" t="s">
        <v>360</v>
      </c>
      <c r="E241" s="1" t="s">
        <v>100</v>
      </c>
      <c r="F241" s="67">
        <v>15782.96</v>
      </c>
      <c r="G241" s="67">
        <v>15782.96</v>
      </c>
      <c r="H241" s="67">
        <v>0</v>
      </c>
      <c r="I241" s="67">
        <v>0</v>
      </c>
      <c r="J241" s="67">
        <v>0</v>
      </c>
      <c r="K241" s="15">
        <v>44774</v>
      </c>
    </row>
    <row r="242" spans="1:11" ht="63.75" x14ac:dyDescent="0.25">
      <c r="A242" s="3">
        <f t="shared" si="3"/>
        <v>234</v>
      </c>
      <c r="B242" s="1" t="s">
        <v>1279</v>
      </c>
      <c r="C242" s="2" t="s">
        <v>203</v>
      </c>
      <c r="D242" s="1" t="s">
        <v>204</v>
      </c>
      <c r="E242" s="1" t="s">
        <v>1224</v>
      </c>
      <c r="F242" s="67">
        <v>13000</v>
      </c>
      <c r="G242" s="67">
        <f>F242</f>
        <v>13000</v>
      </c>
      <c r="H242" s="67">
        <v>0</v>
      </c>
      <c r="I242" s="67">
        <v>0</v>
      </c>
      <c r="J242" s="67">
        <v>0</v>
      </c>
      <c r="K242" s="15">
        <v>44774</v>
      </c>
    </row>
    <row r="243" spans="1:11" ht="51" x14ac:dyDescent="0.25">
      <c r="A243" s="3">
        <f t="shared" si="3"/>
        <v>235</v>
      </c>
      <c r="B243" s="8" t="s">
        <v>1281</v>
      </c>
      <c r="C243" s="21" t="s">
        <v>1014</v>
      </c>
      <c r="D243" s="21" t="s">
        <v>234</v>
      </c>
      <c r="E243" s="18" t="s">
        <v>870</v>
      </c>
      <c r="F243" s="67">
        <v>100</v>
      </c>
      <c r="G243" s="67">
        <f>F243</f>
        <v>100</v>
      </c>
      <c r="H243" s="67">
        <v>0</v>
      </c>
      <c r="I243" s="67">
        <v>0</v>
      </c>
      <c r="J243" s="67">
        <v>0</v>
      </c>
      <c r="K243" s="15">
        <v>44774</v>
      </c>
    </row>
    <row r="244" spans="1:11" ht="51" x14ac:dyDescent="0.25">
      <c r="A244" s="3">
        <f t="shared" si="3"/>
        <v>236</v>
      </c>
      <c r="B244" s="8" t="s">
        <v>1281</v>
      </c>
      <c r="C244" s="21" t="s">
        <v>1015</v>
      </c>
      <c r="D244" s="21" t="s">
        <v>236</v>
      </c>
      <c r="E244" s="18" t="s">
        <v>870</v>
      </c>
      <c r="F244" s="67">
        <v>150</v>
      </c>
      <c r="G244" s="67">
        <f>F244</f>
        <v>150</v>
      </c>
      <c r="H244" s="67">
        <v>0</v>
      </c>
      <c r="I244" s="67">
        <v>0</v>
      </c>
      <c r="J244" s="67">
        <v>0</v>
      </c>
      <c r="K244" s="15">
        <v>44774</v>
      </c>
    </row>
    <row r="245" spans="1:11" ht="38.25" x14ac:dyDescent="0.25">
      <c r="A245" s="3">
        <f t="shared" si="3"/>
        <v>237</v>
      </c>
      <c r="B245" s="28" t="s">
        <v>1305</v>
      </c>
      <c r="C245" s="21" t="s">
        <v>439</v>
      </c>
      <c r="D245" s="28" t="s">
        <v>246</v>
      </c>
      <c r="E245" s="1" t="s">
        <v>100</v>
      </c>
      <c r="F245" s="67">
        <v>254</v>
      </c>
      <c r="G245" s="67">
        <v>254</v>
      </c>
      <c r="H245" s="67">
        <v>0</v>
      </c>
      <c r="I245" s="67">
        <v>0</v>
      </c>
      <c r="J245" s="67">
        <v>0</v>
      </c>
      <c r="K245" s="46">
        <v>44774</v>
      </c>
    </row>
    <row r="246" spans="1:11" ht="51" x14ac:dyDescent="0.25">
      <c r="A246" s="3">
        <f t="shared" si="3"/>
        <v>238</v>
      </c>
      <c r="B246" s="1" t="s">
        <v>1266</v>
      </c>
      <c r="C246" s="1" t="s">
        <v>492</v>
      </c>
      <c r="D246" s="1" t="s">
        <v>493</v>
      </c>
      <c r="E246" s="1" t="s">
        <v>1224</v>
      </c>
      <c r="F246" s="67">
        <v>300.52</v>
      </c>
      <c r="G246" s="67">
        <f>F246</f>
        <v>300.52</v>
      </c>
      <c r="H246" s="67">
        <v>0</v>
      </c>
      <c r="I246" s="67">
        <v>0</v>
      </c>
      <c r="J246" s="67">
        <v>0</v>
      </c>
      <c r="K246" s="15">
        <v>44805</v>
      </c>
    </row>
    <row r="247" spans="1:11" ht="63.75" x14ac:dyDescent="0.25">
      <c r="A247" s="3">
        <f t="shared" si="3"/>
        <v>239</v>
      </c>
      <c r="B247" s="1" t="s">
        <v>1268</v>
      </c>
      <c r="C247" s="2" t="s">
        <v>241</v>
      </c>
      <c r="D247" s="5" t="s">
        <v>242</v>
      </c>
      <c r="E247" s="18" t="s">
        <v>870</v>
      </c>
      <c r="F247" s="67">
        <v>152.81</v>
      </c>
      <c r="G247" s="67">
        <f>F247</f>
        <v>152.81</v>
      </c>
      <c r="H247" s="67">
        <v>0</v>
      </c>
      <c r="I247" s="67">
        <v>0</v>
      </c>
      <c r="J247" s="67">
        <v>0</v>
      </c>
      <c r="K247" s="15">
        <v>44805</v>
      </c>
    </row>
    <row r="248" spans="1:11" ht="63.75" x14ac:dyDescent="0.25">
      <c r="A248" s="3">
        <f t="shared" si="3"/>
        <v>240</v>
      </c>
      <c r="B248" s="2" t="s">
        <v>1283</v>
      </c>
      <c r="C248" s="2" t="s">
        <v>1182</v>
      </c>
      <c r="D248" s="2" t="s">
        <v>1183</v>
      </c>
      <c r="E248" s="1" t="s">
        <v>100</v>
      </c>
      <c r="F248" s="67">
        <v>137.30000000000001</v>
      </c>
      <c r="G248" s="67">
        <v>137.30000000000001</v>
      </c>
      <c r="H248" s="67">
        <v>0</v>
      </c>
      <c r="I248" s="67">
        <v>0</v>
      </c>
      <c r="J248" s="67">
        <v>0</v>
      </c>
      <c r="K248" s="15">
        <v>44805</v>
      </c>
    </row>
    <row r="249" spans="1:11" ht="38.25" x14ac:dyDescent="0.25">
      <c r="A249" s="3">
        <f t="shared" si="3"/>
        <v>241</v>
      </c>
      <c r="B249" s="1" t="s">
        <v>1269</v>
      </c>
      <c r="C249" s="2" t="str">
        <f>'[1]Лист 2'!$F$20</f>
        <v xml:space="preserve">223860301267486030100100050002640244,  </v>
      </c>
      <c r="D249" s="1" t="str">
        <f>'[1]Лист 2'!$AR$20</f>
        <v>Поставка видеокамеры</v>
      </c>
      <c r="E249" s="1" t="s">
        <v>100</v>
      </c>
      <c r="F249" s="67">
        <v>200</v>
      </c>
      <c r="G249" s="67">
        <v>200</v>
      </c>
      <c r="H249" s="67">
        <v>0</v>
      </c>
      <c r="I249" s="67">
        <v>0</v>
      </c>
      <c r="J249" s="67">
        <v>0</v>
      </c>
      <c r="K249" s="15">
        <v>44805</v>
      </c>
    </row>
    <row r="250" spans="1:11" ht="38.25" x14ac:dyDescent="0.25">
      <c r="A250" s="3">
        <f t="shared" si="3"/>
        <v>242</v>
      </c>
      <c r="B250" s="1" t="s">
        <v>1269</v>
      </c>
      <c r="C250" s="2" t="str">
        <f>'[1]Лист 2'!$F$26</f>
        <v xml:space="preserve">223860301267486030100100080000000244  </v>
      </c>
      <c r="D250" s="1" t="str">
        <f>'[1]Лист 2'!$AR$26</f>
        <v>Поставка и сборка мебели</v>
      </c>
      <c r="E250" s="1" t="s">
        <v>100</v>
      </c>
      <c r="F250" s="67">
        <v>273</v>
      </c>
      <c r="G250" s="67">
        <v>273</v>
      </c>
      <c r="H250" s="67">
        <v>0</v>
      </c>
      <c r="I250" s="67">
        <v>0</v>
      </c>
      <c r="J250" s="67">
        <v>0</v>
      </c>
      <c r="K250" s="15">
        <v>44805</v>
      </c>
    </row>
    <row r="251" spans="1:11" ht="63.75" x14ac:dyDescent="0.25">
      <c r="A251" s="3">
        <f t="shared" si="3"/>
        <v>243</v>
      </c>
      <c r="B251" s="1" t="s">
        <v>1275</v>
      </c>
      <c r="C251" s="2" t="s">
        <v>662</v>
      </c>
      <c r="D251" s="1" t="s">
        <v>519</v>
      </c>
      <c r="E251" s="18" t="s">
        <v>870</v>
      </c>
      <c r="F251" s="67">
        <v>110.5185</v>
      </c>
      <c r="G251" s="67">
        <v>110.5185</v>
      </c>
      <c r="H251" s="67">
        <v>0</v>
      </c>
      <c r="I251" s="67">
        <v>0</v>
      </c>
      <c r="J251" s="67">
        <v>0</v>
      </c>
      <c r="K251" s="15">
        <v>44805</v>
      </c>
    </row>
    <row r="252" spans="1:11" ht="51" x14ac:dyDescent="0.25">
      <c r="A252" s="3">
        <f t="shared" si="3"/>
        <v>244</v>
      </c>
      <c r="B252" s="1" t="s">
        <v>1270</v>
      </c>
      <c r="C252" s="2" t="s">
        <v>1211</v>
      </c>
      <c r="D252" s="5" t="s">
        <v>733</v>
      </c>
      <c r="E252" s="18" t="s">
        <v>870</v>
      </c>
      <c r="F252" s="67">
        <v>100</v>
      </c>
      <c r="G252" s="67">
        <v>100</v>
      </c>
      <c r="H252" s="67">
        <v>0</v>
      </c>
      <c r="I252" s="67">
        <v>0</v>
      </c>
      <c r="J252" s="67">
        <v>0</v>
      </c>
      <c r="K252" s="15">
        <v>44805</v>
      </c>
    </row>
    <row r="253" spans="1:11" ht="51" x14ac:dyDescent="0.25">
      <c r="A253" s="3">
        <f t="shared" si="3"/>
        <v>245</v>
      </c>
      <c r="B253" s="1" t="s">
        <v>1276</v>
      </c>
      <c r="C253" s="2" t="s">
        <v>470</v>
      </c>
      <c r="D253" s="1" t="s">
        <v>216</v>
      </c>
      <c r="E253" s="1" t="s">
        <v>100</v>
      </c>
      <c r="F253" s="67">
        <v>10000</v>
      </c>
      <c r="G253" s="67">
        <v>0</v>
      </c>
      <c r="H253" s="67">
        <v>0</v>
      </c>
      <c r="I253" s="67">
        <f>F253</f>
        <v>10000</v>
      </c>
      <c r="J253" s="67">
        <v>0</v>
      </c>
      <c r="K253" s="15">
        <v>44805</v>
      </c>
    </row>
    <row r="254" spans="1:11" ht="51" x14ac:dyDescent="0.25">
      <c r="A254" s="3">
        <f t="shared" si="3"/>
        <v>246</v>
      </c>
      <c r="B254" s="1" t="s">
        <v>1276</v>
      </c>
      <c r="C254" s="2" t="s">
        <v>471</v>
      </c>
      <c r="D254" s="1" t="s">
        <v>216</v>
      </c>
      <c r="E254" s="1" t="s">
        <v>100</v>
      </c>
      <c r="F254" s="67">
        <v>7621.89</v>
      </c>
      <c r="G254" s="67">
        <v>0</v>
      </c>
      <c r="H254" s="67">
        <v>0</v>
      </c>
      <c r="I254" s="67">
        <f>F254</f>
        <v>7621.89</v>
      </c>
      <c r="J254" s="67">
        <v>0</v>
      </c>
      <c r="K254" s="15">
        <v>44805</v>
      </c>
    </row>
    <row r="255" spans="1:11" ht="51" x14ac:dyDescent="0.25">
      <c r="A255" s="3">
        <f t="shared" si="3"/>
        <v>247</v>
      </c>
      <c r="B255" s="1" t="s">
        <v>1276</v>
      </c>
      <c r="C255" s="2" t="s">
        <v>479</v>
      </c>
      <c r="D255" s="1" t="s">
        <v>226</v>
      </c>
      <c r="E255" s="1" t="s">
        <v>100</v>
      </c>
      <c r="F255" s="67">
        <v>10000</v>
      </c>
      <c r="G255" s="67">
        <f>F255</f>
        <v>10000</v>
      </c>
      <c r="H255" s="67">
        <v>0</v>
      </c>
      <c r="I255" s="67">
        <v>0</v>
      </c>
      <c r="J255" s="67">
        <v>0</v>
      </c>
      <c r="K255" s="15">
        <v>44805</v>
      </c>
    </row>
    <row r="256" spans="1:11" ht="63.75" x14ac:dyDescent="0.25">
      <c r="A256" s="3">
        <f t="shared" si="3"/>
        <v>248</v>
      </c>
      <c r="B256" s="1" t="s">
        <v>1287</v>
      </c>
      <c r="C256" s="20" t="s">
        <v>1117</v>
      </c>
      <c r="D256" s="1" t="s">
        <v>1118</v>
      </c>
      <c r="E256" s="1" t="s">
        <v>100</v>
      </c>
      <c r="F256" s="67">
        <f>114607.5/1000</f>
        <v>114.6075</v>
      </c>
      <c r="G256" s="67">
        <f>114607.5/1000</f>
        <v>114.6075</v>
      </c>
      <c r="H256" s="67">
        <v>0</v>
      </c>
      <c r="I256" s="67">
        <v>0</v>
      </c>
      <c r="J256" s="67">
        <v>0</v>
      </c>
      <c r="K256" s="15">
        <v>44805</v>
      </c>
    </row>
    <row r="257" spans="1:11" ht="63.75" x14ac:dyDescent="0.25">
      <c r="A257" s="3">
        <f t="shared" si="3"/>
        <v>249</v>
      </c>
      <c r="B257" s="1" t="s">
        <v>1288</v>
      </c>
      <c r="C257" s="2" t="s">
        <v>325</v>
      </c>
      <c r="D257" s="5" t="s">
        <v>320</v>
      </c>
      <c r="E257" s="1" t="s">
        <v>100</v>
      </c>
      <c r="F257" s="67">
        <v>152.81</v>
      </c>
      <c r="G257" s="67">
        <v>152.81</v>
      </c>
      <c r="H257" s="67">
        <v>0</v>
      </c>
      <c r="I257" s="67">
        <v>0</v>
      </c>
      <c r="J257" s="67">
        <v>0</v>
      </c>
      <c r="K257" s="15">
        <v>44805</v>
      </c>
    </row>
    <row r="258" spans="1:11" ht="63.75" x14ac:dyDescent="0.25">
      <c r="A258" s="3">
        <f t="shared" si="3"/>
        <v>250</v>
      </c>
      <c r="B258" s="21" t="s">
        <v>1278</v>
      </c>
      <c r="C258" s="21" t="s">
        <v>345</v>
      </c>
      <c r="D258" s="21" t="s">
        <v>320</v>
      </c>
      <c r="E258" s="1" t="s">
        <v>100</v>
      </c>
      <c r="F258" s="67">
        <v>180</v>
      </c>
      <c r="G258" s="67">
        <v>180</v>
      </c>
      <c r="H258" s="67">
        <v>0</v>
      </c>
      <c r="I258" s="67">
        <v>0</v>
      </c>
      <c r="J258" s="67">
        <v>0</v>
      </c>
      <c r="K258" s="43">
        <v>44805</v>
      </c>
    </row>
    <row r="259" spans="1:11" ht="63.75" x14ac:dyDescent="0.25">
      <c r="A259" s="3">
        <f t="shared" si="3"/>
        <v>251</v>
      </c>
      <c r="B259" s="31" t="s">
        <v>1280</v>
      </c>
      <c r="C259" s="32" t="s">
        <v>641</v>
      </c>
      <c r="D259" s="31" t="s">
        <v>320</v>
      </c>
      <c r="E259" s="1" t="s">
        <v>100</v>
      </c>
      <c r="F259" s="67">
        <v>114.6075</v>
      </c>
      <c r="G259" s="67">
        <f>F259</f>
        <v>114.6075</v>
      </c>
      <c r="H259" s="67">
        <v>0</v>
      </c>
      <c r="I259" s="67">
        <v>0</v>
      </c>
      <c r="J259" s="67">
        <v>0</v>
      </c>
      <c r="K259" s="33">
        <v>44805</v>
      </c>
    </row>
    <row r="260" spans="1:11" ht="63.75" x14ac:dyDescent="0.25">
      <c r="A260" s="3">
        <f t="shared" si="3"/>
        <v>252</v>
      </c>
      <c r="B260" s="31" t="s">
        <v>1280</v>
      </c>
      <c r="C260" s="32" t="s">
        <v>642</v>
      </c>
      <c r="D260" s="31" t="s">
        <v>236</v>
      </c>
      <c r="E260" s="1" t="s">
        <v>100</v>
      </c>
      <c r="F260" s="67">
        <v>600</v>
      </c>
      <c r="G260" s="67">
        <f>F260</f>
        <v>600</v>
      </c>
      <c r="H260" s="67">
        <v>0</v>
      </c>
      <c r="I260" s="67">
        <v>0</v>
      </c>
      <c r="J260" s="67">
        <v>0</v>
      </c>
      <c r="K260" s="33">
        <v>44805</v>
      </c>
    </row>
    <row r="261" spans="1:11" ht="63.75" x14ac:dyDescent="0.25">
      <c r="A261" s="3">
        <f t="shared" si="3"/>
        <v>253</v>
      </c>
      <c r="B261" s="31" t="s">
        <v>1280</v>
      </c>
      <c r="C261" s="32" t="s">
        <v>641</v>
      </c>
      <c r="D261" s="31" t="s">
        <v>320</v>
      </c>
      <c r="E261" s="1" t="s">
        <v>100</v>
      </c>
      <c r="F261" s="67">
        <v>114.6075</v>
      </c>
      <c r="G261" s="67">
        <v>114.6075</v>
      </c>
      <c r="H261" s="67">
        <v>0</v>
      </c>
      <c r="I261" s="67">
        <v>0</v>
      </c>
      <c r="J261" s="67">
        <v>0</v>
      </c>
      <c r="K261" s="33">
        <v>44805</v>
      </c>
    </row>
    <row r="262" spans="1:11" ht="63.75" x14ac:dyDescent="0.25">
      <c r="A262" s="3">
        <f t="shared" si="3"/>
        <v>254</v>
      </c>
      <c r="B262" s="31" t="s">
        <v>1280</v>
      </c>
      <c r="C262" s="32" t="s">
        <v>642</v>
      </c>
      <c r="D262" s="31" t="s">
        <v>236</v>
      </c>
      <c r="E262" s="1" t="s">
        <v>100</v>
      </c>
      <c r="F262" s="67">
        <v>600</v>
      </c>
      <c r="G262" s="67">
        <v>600</v>
      </c>
      <c r="H262" s="67">
        <v>0</v>
      </c>
      <c r="I262" s="67">
        <v>0</v>
      </c>
      <c r="J262" s="67">
        <v>0</v>
      </c>
      <c r="K262" s="33">
        <v>44805</v>
      </c>
    </row>
    <row r="263" spans="1:11" ht="38.25" x14ac:dyDescent="0.25">
      <c r="A263" s="3">
        <f t="shared" si="3"/>
        <v>255</v>
      </c>
      <c r="B263" s="8" t="s">
        <v>1281</v>
      </c>
      <c r="C263" s="21" t="s">
        <v>1017</v>
      </c>
      <c r="D263" s="21" t="s">
        <v>382</v>
      </c>
      <c r="E263" s="1" t="s">
        <v>100</v>
      </c>
      <c r="F263" s="67">
        <v>270</v>
      </c>
      <c r="G263" s="67">
        <v>270</v>
      </c>
      <c r="H263" s="67">
        <v>0</v>
      </c>
      <c r="I263" s="67">
        <v>0</v>
      </c>
      <c r="J263" s="67">
        <v>0</v>
      </c>
      <c r="K263" s="15">
        <v>44805</v>
      </c>
    </row>
    <row r="264" spans="1:11" ht="76.5" x14ac:dyDescent="0.25">
      <c r="A264" s="3">
        <f t="shared" si="3"/>
        <v>256</v>
      </c>
      <c r="B264" s="23" t="s">
        <v>878</v>
      </c>
      <c r="C264" s="23" t="s">
        <v>879</v>
      </c>
      <c r="D264" s="23" t="s">
        <v>880</v>
      </c>
      <c r="E264" s="1" t="s">
        <v>100</v>
      </c>
      <c r="F264" s="67">
        <v>449.70600000000002</v>
      </c>
      <c r="G264" s="67">
        <v>449.70600000000002</v>
      </c>
      <c r="H264" s="67">
        <v>0</v>
      </c>
      <c r="I264" s="67">
        <v>0</v>
      </c>
      <c r="J264" s="67">
        <v>0</v>
      </c>
      <c r="K264" s="44">
        <v>44805</v>
      </c>
    </row>
    <row r="265" spans="1:11" ht="38.25" x14ac:dyDescent="0.25">
      <c r="A265" s="3">
        <f t="shared" si="3"/>
        <v>257</v>
      </c>
      <c r="B265" s="28" t="s">
        <v>1305</v>
      </c>
      <c r="C265" s="21" t="s">
        <v>430</v>
      </c>
      <c r="D265" s="29" t="s">
        <v>431</v>
      </c>
      <c r="E265" s="1" t="s">
        <v>100</v>
      </c>
      <c r="F265" s="67">
        <v>950</v>
      </c>
      <c r="G265" s="67">
        <v>950</v>
      </c>
      <c r="H265" s="67">
        <v>0</v>
      </c>
      <c r="I265" s="67">
        <v>0</v>
      </c>
      <c r="J265" s="67">
        <v>0</v>
      </c>
      <c r="K265" s="46">
        <v>44805</v>
      </c>
    </row>
    <row r="266" spans="1:11" ht="51" x14ac:dyDescent="0.25">
      <c r="A266" s="3">
        <f t="shared" si="3"/>
        <v>258</v>
      </c>
      <c r="B266" s="1" t="s">
        <v>1215</v>
      </c>
      <c r="C266" s="2" t="s">
        <v>1148</v>
      </c>
      <c r="D266" s="1" t="s">
        <v>1149</v>
      </c>
      <c r="E266" s="1" t="s">
        <v>100</v>
      </c>
      <c r="F266" s="67">
        <v>762</v>
      </c>
      <c r="G266" s="67">
        <v>0</v>
      </c>
      <c r="H266" s="67">
        <v>762</v>
      </c>
      <c r="I266" s="67">
        <v>0</v>
      </c>
      <c r="J266" s="67">
        <v>0</v>
      </c>
      <c r="K266" s="15">
        <v>44805</v>
      </c>
    </row>
    <row r="267" spans="1:11" ht="165.75" x14ac:dyDescent="0.25">
      <c r="A267" s="3">
        <f t="shared" ref="A267:A330" si="5">A266+1</f>
        <v>259</v>
      </c>
      <c r="B267" s="4" t="s">
        <v>1231</v>
      </c>
      <c r="C267" s="2" t="s">
        <v>1235</v>
      </c>
      <c r="D267" s="8" t="s">
        <v>1228</v>
      </c>
      <c r="E267" s="1" t="s">
        <v>100</v>
      </c>
      <c r="F267" s="67">
        <f>H267</f>
        <v>3800</v>
      </c>
      <c r="G267" s="67">
        <v>0</v>
      </c>
      <c r="H267" s="67">
        <v>3800</v>
      </c>
      <c r="I267" s="67">
        <v>0</v>
      </c>
      <c r="J267" s="67">
        <v>0</v>
      </c>
      <c r="K267" s="15">
        <v>44835</v>
      </c>
    </row>
    <row r="268" spans="1:11" ht="178.5" x14ac:dyDescent="0.25">
      <c r="A268" s="3">
        <f t="shared" si="5"/>
        <v>260</v>
      </c>
      <c r="B268" s="4" t="s">
        <v>1231</v>
      </c>
      <c r="C268" s="2" t="s">
        <v>1236</v>
      </c>
      <c r="D268" s="8" t="s">
        <v>1229</v>
      </c>
      <c r="E268" s="1" t="s">
        <v>100</v>
      </c>
      <c r="F268" s="67">
        <f>H268</f>
        <v>5000</v>
      </c>
      <c r="G268" s="67">
        <v>0</v>
      </c>
      <c r="H268" s="67">
        <v>5000</v>
      </c>
      <c r="I268" s="67">
        <v>0</v>
      </c>
      <c r="J268" s="67">
        <v>0</v>
      </c>
      <c r="K268" s="15">
        <v>44835</v>
      </c>
    </row>
    <row r="269" spans="1:11" ht="114.75" x14ac:dyDescent="0.25">
      <c r="A269" s="3">
        <f t="shared" si="5"/>
        <v>261</v>
      </c>
      <c r="B269" s="18" t="s">
        <v>1216</v>
      </c>
      <c r="C269" s="13" t="s">
        <v>902</v>
      </c>
      <c r="D269" s="18" t="s">
        <v>903</v>
      </c>
      <c r="E269" s="1" t="s">
        <v>100</v>
      </c>
      <c r="F269" s="67">
        <v>1400</v>
      </c>
      <c r="G269" s="67">
        <v>0</v>
      </c>
      <c r="H269" s="67">
        <v>1400</v>
      </c>
      <c r="I269" s="67">
        <v>0</v>
      </c>
      <c r="J269" s="67">
        <v>0</v>
      </c>
      <c r="K269" s="40">
        <v>44835</v>
      </c>
    </row>
    <row r="270" spans="1:11" ht="89.25" x14ac:dyDescent="0.25">
      <c r="A270" s="3">
        <f t="shared" si="5"/>
        <v>262</v>
      </c>
      <c r="B270" s="18" t="s">
        <v>1216</v>
      </c>
      <c r="C270" s="13" t="s">
        <v>904</v>
      </c>
      <c r="D270" s="18" t="s">
        <v>905</v>
      </c>
      <c r="E270" s="1" t="s">
        <v>100</v>
      </c>
      <c r="F270" s="67">
        <v>168.2</v>
      </c>
      <c r="G270" s="67">
        <v>0</v>
      </c>
      <c r="H270" s="67">
        <v>168.2</v>
      </c>
      <c r="I270" s="67">
        <v>0</v>
      </c>
      <c r="J270" s="67">
        <v>0</v>
      </c>
      <c r="K270" s="40">
        <v>44835</v>
      </c>
    </row>
    <row r="271" spans="1:11" ht="89.25" x14ac:dyDescent="0.25">
      <c r="A271" s="3">
        <f t="shared" si="5"/>
        <v>263</v>
      </c>
      <c r="B271" s="18" t="s">
        <v>1216</v>
      </c>
      <c r="C271" s="13" t="s">
        <v>906</v>
      </c>
      <c r="D271" s="18" t="s">
        <v>907</v>
      </c>
      <c r="E271" s="18" t="s">
        <v>870</v>
      </c>
      <c r="F271" s="67">
        <v>79.900000000000006</v>
      </c>
      <c r="G271" s="67">
        <v>0</v>
      </c>
      <c r="H271" s="67">
        <v>79.900000000000006</v>
      </c>
      <c r="I271" s="67">
        <v>0</v>
      </c>
      <c r="J271" s="67">
        <v>0</v>
      </c>
      <c r="K271" s="40">
        <v>44835</v>
      </c>
    </row>
    <row r="272" spans="1:11" ht="63.75" x14ac:dyDescent="0.25">
      <c r="A272" s="3">
        <f t="shared" si="5"/>
        <v>264</v>
      </c>
      <c r="B272" s="1" t="s">
        <v>1267</v>
      </c>
      <c r="C272" s="2" t="s">
        <v>605</v>
      </c>
      <c r="D272" s="1" t="s">
        <v>320</v>
      </c>
      <c r="E272" s="1" t="s">
        <v>100</v>
      </c>
      <c r="F272" s="67">
        <v>120</v>
      </c>
      <c r="G272" s="67">
        <v>120</v>
      </c>
      <c r="H272" s="67">
        <v>0</v>
      </c>
      <c r="I272" s="67">
        <v>0</v>
      </c>
      <c r="J272" s="67">
        <v>0</v>
      </c>
      <c r="K272" s="15">
        <v>44835</v>
      </c>
    </row>
    <row r="273" spans="1:11" ht="63.75" x14ac:dyDescent="0.25">
      <c r="A273" s="3">
        <f t="shared" si="5"/>
        <v>265</v>
      </c>
      <c r="B273" s="1" t="s">
        <v>1290</v>
      </c>
      <c r="C273" s="2" t="s">
        <v>571</v>
      </c>
      <c r="D273" s="1" t="s">
        <v>572</v>
      </c>
      <c r="E273" s="1" t="s">
        <v>100</v>
      </c>
      <c r="F273" s="67">
        <v>114.6075</v>
      </c>
      <c r="G273" s="67">
        <f>F273</f>
        <v>114.6075</v>
      </c>
      <c r="H273" s="67">
        <v>0</v>
      </c>
      <c r="I273" s="67">
        <v>0</v>
      </c>
      <c r="J273" s="67">
        <v>0</v>
      </c>
      <c r="K273" s="15">
        <v>44835</v>
      </c>
    </row>
    <row r="274" spans="1:11" ht="63.75" x14ac:dyDescent="0.25">
      <c r="A274" s="3">
        <f t="shared" si="5"/>
        <v>266</v>
      </c>
      <c r="B274" s="1" t="s">
        <v>1289</v>
      </c>
      <c r="C274" s="1" t="s">
        <v>319</v>
      </c>
      <c r="D274" s="8" t="s">
        <v>320</v>
      </c>
      <c r="E274" s="1" t="s">
        <v>100</v>
      </c>
      <c r="F274" s="67">
        <v>152.81</v>
      </c>
      <c r="G274" s="67">
        <v>152.81</v>
      </c>
      <c r="H274" s="67">
        <v>0</v>
      </c>
      <c r="I274" s="67">
        <v>0</v>
      </c>
      <c r="J274" s="67">
        <v>0</v>
      </c>
      <c r="K274" s="15">
        <v>44835</v>
      </c>
    </row>
    <row r="275" spans="1:11" ht="51" x14ac:dyDescent="0.25">
      <c r="A275" s="3">
        <f t="shared" si="5"/>
        <v>267</v>
      </c>
      <c r="B275" s="1" t="s">
        <v>1289</v>
      </c>
      <c r="C275" s="1" t="s">
        <v>321</v>
      </c>
      <c r="D275" s="5" t="s">
        <v>194</v>
      </c>
      <c r="E275" s="1" t="s">
        <v>100</v>
      </c>
      <c r="F275" s="67">
        <v>50</v>
      </c>
      <c r="G275" s="67">
        <v>50</v>
      </c>
      <c r="H275" s="67">
        <v>0</v>
      </c>
      <c r="I275" s="67">
        <v>0</v>
      </c>
      <c r="J275" s="67">
        <v>0</v>
      </c>
      <c r="K275" s="15">
        <v>44835</v>
      </c>
    </row>
    <row r="276" spans="1:11" ht="51" x14ac:dyDescent="0.25">
      <c r="A276" s="3">
        <f t="shared" si="5"/>
        <v>268</v>
      </c>
      <c r="B276" s="1" t="s">
        <v>1289</v>
      </c>
      <c r="C276" s="1" t="s">
        <v>322</v>
      </c>
      <c r="D276" s="8" t="s">
        <v>221</v>
      </c>
      <c r="E276" s="1" t="s">
        <v>100</v>
      </c>
      <c r="F276" s="67">
        <v>100</v>
      </c>
      <c r="G276" s="67">
        <v>100</v>
      </c>
      <c r="H276" s="67">
        <v>0</v>
      </c>
      <c r="I276" s="67">
        <v>0</v>
      </c>
      <c r="J276" s="67">
        <v>0</v>
      </c>
      <c r="K276" s="15">
        <v>44835</v>
      </c>
    </row>
    <row r="277" spans="1:11" ht="102" x14ac:dyDescent="0.25">
      <c r="A277" s="3">
        <f t="shared" si="5"/>
        <v>269</v>
      </c>
      <c r="B277" s="23" t="s">
        <v>878</v>
      </c>
      <c r="C277" s="23" t="s">
        <v>919</v>
      </c>
      <c r="D277" s="23" t="s">
        <v>920</v>
      </c>
      <c r="E277" s="1" t="s">
        <v>100</v>
      </c>
      <c r="F277" s="67">
        <v>1331.52</v>
      </c>
      <c r="G277" s="67">
        <v>0</v>
      </c>
      <c r="H277" s="67">
        <v>1331.52</v>
      </c>
      <c r="I277" s="67">
        <v>0</v>
      </c>
      <c r="J277" s="67">
        <v>0</v>
      </c>
      <c r="K277" s="44">
        <v>44835</v>
      </c>
    </row>
    <row r="278" spans="1:11" ht="76.5" x14ac:dyDescent="0.25">
      <c r="A278" s="3">
        <f t="shared" si="5"/>
        <v>270</v>
      </c>
      <c r="B278" s="23" t="s">
        <v>878</v>
      </c>
      <c r="C278" s="23" t="s">
        <v>921</v>
      </c>
      <c r="D278" s="23" t="s">
        <v>922</v>
      </c>
      <c r="E278" s="1" t="s">
        <v>100</v>
      </c>
      <c r="F278" s="67">
        <v>794.09263999999996</v>
      </c>
      <c r="G278" s="67">
        <v>0</v>
      </c>
      <c r="H278" s="67">
        <v>794.09263999999996</v>
      </c>
      <c r="I278" s="67">
        <v>0</v>
      </c>
      <c r="J278" s="67">
        <v>0</v>
      </c>
      <c r="K278" s="44">
        <v>44835</v>
      </c>
    </row>
    <row r="279" spans="1:11" ht="76.5" x14ac:dyDescent="0.25">
      <c r="A279" s="3">
        <f t="shared" si="5"/>
        <v>271</v>
      </c>
      <c r="B279" s="23" t="s">
        <v>878</v>
      </c>
      <c r="C279" s="23" t="s">
        <v>923</v>
      </c>
      <c r="D279" s="23" t="s">
        <v>924</v>
      </c>
      <c r="E279" s="1" t="s">
        <v>100</v>
      </c>
      <c r="F279" s="67">
        <v>1900.1468600000001</v>
      </c>
      <c r="G279" s="67">
        <v>0</v>
      </c>
      <c r="H279" s="67">
        <v>1900.1468600000001</v>
      </c>
      <c r="I279" s="67">
        <v>0</v>
      </c>
      <c r="J279" s="67">
        <v>0</v>
      </c>
      <c r="K279" s="44">
        <v>44835</v>
      </c>
    </row>
    <row r="280" spans="1:11" ht="76.5" x14ac:dyDescent="0.25">
      <c r="A280" s="3">
        <f t="shared" si="5"/>
        <v>272</v>
      </c>
      <c r="B280" s="23" t="s">
        <v>878</v>
      </c>
      <c r="C280" s="23" t="s">
        <v>925</v>
      </c>
      <c r="D280" s="23" t="s">
        <v>926</v>
      </c>
      <c r="E280" s="1" t="s">
        <v>100</v>
      </c>
      <c r="F280" s="67">
        <v>1192.7940000000001</v>
      </c>
      <c r="G280" s="67">
        <v>0</v>
      </c>
      <c r="H280" s="67">
        <v>1192.7940000000001</v>
      </c>
      <c r="I280" s="67">
        <v>0</v>
      </c>
      <c r="J280" s="67">
        <v>0</v>
      </c>
      <c r="K280" s="44">
        <v>44835</v>
      </c>
    </row>
    <row r="281" spans="1:11" ht="89.25" x14ac:dyDescent="0.25">
      <c r="A281" s="3">
        <f t="shared" si="5"/>
        <v>273</v>
      </c>
      <c r="B281" s="1" t="s">
        <v>1212</v>
      </c>
      <c r="C281" s="2" t="s">
        <v>1069</v>
      </c>
      <c r="D281" s="37" t="s">
        <v>1051</v>
      </c>
      <c r="E281" s="1" t="s">
        <v>100</v>
      </c>
      <c r="F281" s="67">
        <v>253.5</v>
      </c>
      <c r="G281" s="67">
        <v>253.5</v>
      </c>
      <c r="H281" s="67">
        <v>0</v>
      </c>
      <c r="I281" s="67">
        <v>0</v>
      </c>
      <c r="J281" s="67">
        <v>0</v>
      </c>
      <c r="K281" s="15">
        <v>44835</v>
      </c>
    </row>
    <row r="282" spans="1:11" ht="63.75" x14ac:dyDescent="0.25">
      <c r="A282" s="3">
        <f t="shared" si="5"/>
        <v>274</v>
      </c>
      <c r="B282" s="1" t="str">
        <f>$B$16</f>
        <v>Муниципальное казенное учреждение "УМТО"</v>
      </c>
      <c r="C282" s="2" t="str">
        <f>'[1]Лист 2'!$F$37</f>
        <v xml:space="preserve">223860301267486030100100120005629244 </v>
      </c>
      <c r="D282" s="1" t="str">
        <f>'[1]Лист 2'!$AR$37</f>
        <v>Оказание услуг по организации в 2023 учебном году питания обучающихся МБОУ "СШ №32"</v>
      </c>
      <c r="E282" s="1" t="s">
        <v>100</v>
      </c>
      <c r="F282" s="67">
        <v>19278.3</v>
      </c>
      <c r="G282" s="67">
        <v>19278.3</v>
      </c>
      <c r="H282" s="67">
        <v>0</v>
      </c>
      <c r="I282" s="67">
        <v>0</v>
      </c>
      <c r="J282" s="67">
        <v>0</v>
      </c>
      <c r="K282" s="15">
        <v>44866</v>
      </c>
    </row>
    <row r="283" spans="1:11" ht="63.75" x14ac:dyDescent="0.25">
      <c r="A283" s="3">
        <f t="shared" si="5"/>
        <v>275</v>
      </c>
      <c r="B283" s="1" t="s">
        <v>15</v>
      </c>
      <c r="C283" s="2" t="s">
        <v>18</v>
      </c>
      <c r="D283" s="1" t="s">
        <v>19</v>
      </c>
      <c r="E283" s="1" t="s">
        <v>100</v>
      </c>
      <c r="F283" s="67">
        <v>2708.355</v>
      </c>
      <c r="G283" s="67">
        <v>0</v>
      </c>
      <c r="H283" s="67">
        <v>2462.52</v>
      </c>
      <c r="I283" s="67">
        <v>245.83500000000001</v>
      </c>
      <c r="J283" s="67">
        <v>0</v>
      </c>
      <c r="K283" s="15">
        <v>44866</v>
      </c>
    </row>
    <row r="284" spans="1:11" ht="63.75" x14ac:dyDescent="0.25">
      <c r="A284" s="3">
        <f t="shared" si="5"/>
        <v>276</v>
      </c>
      <c r="B284" s="1" t="s">
        <v>15</v>
      </c>
      <c r="C284" s="2" t="s">
        <v>20</v>
      </c>
      <c r="D284" s="2" t="s">
        <v>21</v>
      </c>
      <c r="E284" s="1" t="s">
        <v>100</v>
      </c>
      <c r="F284" s="67">
        <v>658.84981000000005</v>
      </c>
      <c r="G284" s="67">
        <v>0</v>
      </c>
      <c r="H284" s="67">
        <v>658.84981000000005</v>
      </c>
      <c r="I284" s="67">
        <v>0</v>
      </c>
      <c r="J284" s="67">
        <v>0</v>
      </c>
      <c r="K284" s="15">
        <v>44866</v>
      </c>
    </row>
    <row r="285" spans="1:11" ht="76.5" x14ac:dyDescent="0.25">
      <c r="A285" s="3">
        <f t="shared" si="5"/>
        <v>277</v>
      </c>
      <c r="B285" s="1" t="s">
        <v>97</v>
      </c>
      <c r="C285" s="2" t="s">
        <v>98</v>
      </c>
      <c r="D285" s="1" t="s">
        <v>99</v>
      </c>
      <c r="E285" s="1" t="s">
        <v>100</v>
      </c>
      <c r="F285" s="67">
        <v>2583.35</v>
      </c>
      <c r="G285" s="67">
        <v>0</v>
      </c>
      <c r="H285" s="67">
        <v>2583.35</v>
      </c>
      <c r="I285" s="67">
        <v>0</v>
      </c>
      <c r="J285" s="67">
        <v>0</v>
      </c>
      <c r="K285" s="15">
        <v>44866</v>
      </c>
    </row>
    <row r="286" spans="1:11" ht="76.5" x14ac:dyDescent="0.25">
      <c r="A286" s="3">
        <f t="shared" si="5"/>
        <v>278</v>
      </c>
      <c r="B286" s="1" t="s">
        <v>97</v>
      </c>
      <c r="C286" s="2" t="s">
        <v>101</v>
      </c>
      <c r="D286" s="1" t="s">
        <v>102</v>
      </c>
      <c r="E286" s="1" t="s">
        <v>100</v>
      </c>
      <c r="F286" s="67">
        <v>647.9</v>
      </c>
      <c r="G286" s="67">
        <v>0</v>
      </c>
      <c r="H286" s="67">
        <v>647.9</v>
      </c>
      <c r="I286" s="67">
        <v>0</v>
      </c>
      <c r="J286" s="67">
        <v>0</v>
      </c>
      <c r="K286" s="15">
        <v>44866</v>
      </c>
    </row>
    <row r="287" spans="1:11" ht="89.25" x14ac:dyDescent="0.25">
      <c r="A287" s="3">
        <f t="shared" si="5"/>
        <v>279</v>
      </c>
      <c r="B287" s="2" t="s">
        <v>1222</v>
      </c>
      <c r="C287" s="2" t="s">
        <v>180</v>
      </c>
      <c r="D287" s="1" t="s">
        <v>182</v>
      </c>
      <c r="E287" s="1" t="s">
        <v>100</v>
      </c>
      <c r="F287" s="67">
        <v>220.20356000000001</v>
      </c>
      <c r="G287" s="67">
        <v>220.20356000000001</v>
      </c>
      <c r="H287" s="67">
        <v>0</v>
      </c>
      <c r="I287" s="67">
        <v>0</v>
      </c>
      <c r="J287" s="67">
        <v>0</v>
      </c>
      <c r="K287" s="15">
        <v>44866</v>
      </c>
    </row>
    <row r="288" spans="1:11" ht="89.25" x14ac:dyDescent="0.25">
      <c r="A288" s="3">
        <f t="shared" si="5"/>
        <v>280</v>
      </c>
      <c r="B288" s="2" t="s">
        <v>1222</v>
      </c>
      <c r="C288" s="2" t="s">
        <v>180</v>
      </c>
      <c r="D288" s="1" t="s">
        <v>185</v>
      </c>
      <c r="E288" s="1" t="s">
        <v>100</v>
      </c>
      <c r="F288" s="67">
        <v>150</v>
      </c>
      <c r="G288" s="67">
        <v>150</v>
      </c>
      <c r="H288" s="67">
        <v>0</v>
      </c>
      <c r="I288" s="67">
        <v>0</v>
      </c>
      <c r="J288" s="67">
        <v>0</v>
      </c>
      <c r="K288" s="15">
        <v>44866</v>
      </c>
    </row>
    <row r="289" spans="1:11" ht="89.25" x14ac:dyDescent="0.25">
      <c r="A289" s="3">
        <f t="shared" si="5"/>
        <v>281</v>
      </c>
      <c r="B289" s="2" t="s">
        <v>1222</v>
      </c>
      <c r="C289" s="2" t="s">
        <v>180</v>
      </c>
      <c r="D289" s="1" t="s">
        <v>21</v>
      </c>
      <c r="E289" s="1" t="s">
        <v>100</v>
      </c>
      <c r="F289" s="67">
        <v>253</v>
      </c>
      <c r="G289" s="67">
        <v>0</v>
      </c>
      <c r="H289" s="67">
        <f>F289</f>
        <v>253</v>
      </c>
      <c r="I289" s="67">
        <v>0</v>
      </c>
      <c r="J289" s="67">
        <v>0</v>
      </c>
      <c r="K289" s="15">
        <v>44866</v>
      </c>
    </row>
    <row r="290" spans="1:11" ht="89.25" x14ac:dyDescent="0.25">
      <c r="A290" s="3">
        <f t="shared" si="5"/>
        <v>282</v>
      </c>
      <c r="B290" s="2" t="s">
        <v>1222</v>
      </c>
      <c r="C290" s="2" t="s">
        <v>180</v>
      </c>
      <c r="D290" s="1" t="s">
        <v>80</v>
      </c>
      <c r="E290" s="1" t="s">
        <v>100</v>
      </c>
      <c r="F290" s="67">
        <v>208.99</v>
      </c>
      <c r="G290" s="67">
        <v>0</v>
      </c>
      <c r="H290" s="67">
        <f>F290</f>
        <v>208.99</v>
      </c>
      <c r="I290" s="67">
        <v>0</v>
      </c>
      <c r="J290" s="67">
        <v>0</v>
      </c>
      <c r="K290" s="15">
        <v>44866</v>
      </c>
    </row>
    <row r="291" spans="1:11" ht="51" x14ac:dyDescent="0.25">
      <c r="A291" s="3">
        <f t="shared" si="5"/>
        <v>283</v>
      </c>
      <c r="B291" s="19" t="s">
        <v>1304</v>
      </c>
      <c r="C291" s="17" t="s">
        <v>703</v>
      </c>
      <c r="D291" s="17" t="s">
        <v>216</v>
      </c>
      <c r="E291" s="1" t="s">
        <v>1224</v>
      </c>
      <c r="F291" s="67">
        <v>18023.2</v>
      </c>
      <c r="G291" s="67">
        <v>0</v>
      </c>
      <c r="H291" s="67">
        <v>18023.2</v>
      </c>
      <c r="I291" s="67">
        <v>0</v>
      </c>
      <c r="J291" s="67">
        <v>0</v>
      </c>
      <c r="K291" s="42">
        <v>44866</v>
      </c>
    </row>
    <row r="292" spans="1:11" ht="38.25" x14ac:dyDescent="0.25">
      <c r="A292" s="3">
        <f t="shared" si="5"/>
        <v>284</v>
      </c>
      <c r="B292" s="19" t="s">
        <v>1304</v>
      </c>
      <c r="C292" s="17" t="s">
        <v>704</v>
      </c>
      <c r="D292" s="17" t="s">
        <v>705</v>
      </c>
      <c r="E292" s="1" t="s">
        <v>100</v>
      </c>
      <c r="F292" s="67">
        <v>418.8</v>
      </c>
      <c r="G292" s="67">
        <v>0</v>
      </c>
      <c r="H292" s="67">
        <v>418.8</v>
      </c>
      <c r="I292" s="67">
        <v>0</v>
      </c>
      <c r="J292" s="67">
        <v>0</v>
      </c>
      <c r="K292" s="42">
        <v>44866</v>
      </c>
    </row>
    <row r="293" spans="1:11" ht="51" x14ac:dyDescent="0.25">
      <c r="A293" s="3">
        <f t="shared" si="5"/>
        <v>285</v>
      </c>
      <c r="B293" s="21" t="s">
        <v>1282</v>
      </c>
      <c r="C293" s="21" t="s">
        <v>1136</v>
      </c>
      <c r="D293" s="21" t="s">
        <v>424</v>
      </c>
      <c r="E293" s="1" t="s">
        <v>1224</v>
      </c>
      <c r="F293" s="67">
        <v>13688.37</v>
      </c>
      <c r="G293" s="67">
        <v>0</v>
      </c>
      <c r="H293" s="67">
        <v>13688.37</v>
      </c>
      <c r="I293" s="67">
        <v>0</v>
      </c>
      <c r="J293" s="67">
        <v>0</v>
      </c>
      <c r="K293" s="43">
        <v>44866</v>
      </c>
    </row>
    <row r="294" spans="1:11" ht="38.25" x14ac:dyDescent="0.25">
      <c r="A294" s="3">
        <f t="shared" si="5"/>
        <v>286</v>
      </c>
      <c r="B294" s="1" t="s">
        <v>1266</v>
      </c>
      <c r="C294" s="1" t="s">
        <v>486</v>
      </c>
      <c r="D294" s="1" t="s">
        <v>487</v>
      </c>
      <c r="E294" s="1" t="s">
        <v>100</v>
      </c>
      <c r="F294" s="67">
        <v>550</v>
      </c>
      <c r="G294" s="67">
        <f>F294</f>
        <v>550</v>
      </c>
      <c r="H294" s="67">
        <v>0</v>
      </c>
      <c r="I294" s="67">
        <v>0</v>
      </c>
      <c r="J294" s="67">
        <v>0</v>
      </c>
      <c r="K294" s="15">
        <v>44866</v>
      </c>
    </row>
    <row r="295" spans="1:11" ht="63.75" x14ac:dyDescent="0.25">
      <c r="A295" s="3">
        <f t="shared" si="5"/>
        <v>287</v>
      </c>
      <c r="B295" s="1" t="s">
        <v>1268</v>
      </c>
      <c r="C295" s="2" t="s">
        <v>237</v>
      </c>
      <c r="D295" s="5" t="s">
        <v>238</v>
      </c>
      <c r="E295" s="1" t="s">
        <v>100</v>
      </c>
      <c r="F295" s="67">
        <v>442.1</v>
      </c>
      <c r="G295" s="67">
        <f>F295</f>
        <v>442.1</v>
      </c>
      <c r="H295" s="67">
        <v>0</v>
      </c>
      <c r="I295" s="67">
        <v>0</v>
      </c>
      <c r="J295" s="67">
        <v>0</v>
      </c>
      <c r="K295" s="15">
        <v>44866</v>
      </c>
    </row>
    <row r="296" spans="1:11" ht="51" x14ac:dyDescent="0.25">
      <c r="A296" s="3">
        <f t="shared" si="5"/>
        <v>288</v>
      </c>
      <c r="B296" s="21" t="s">
        <v>1284</v>
      </c>
      <c r="C296" s="21" t="s">
        <v>422</v>
      </c>
      <c r="D296" s="21" t="s">
        <v>244</v>
      </c>
      <c r="E296" s="1" t="s">
        <v>1224</v>
      </c>
      <c r="F296" s="67">
        <v>10800</v>
      </c>
      <c r="G296" s="67">
        <f>F296</f>
        <v>10800</v>
      </c>
      <c r="H296" s="67">
        <v>0</v>
      </c>
      <c r="I296" s="67">
        <v>0</v>
      </c>
      <c r="J296" s="67">
        <v>0</v>
      </c>
      <c r="K296" s="43">
        <v>44866</v>
      </c>
    </row>
    <row r="297" spans="1:11" ht="76.5" x14ac:dyDescent="0.25">
      <c r="A297" s="3">
        <f t="shared" si="5"/>
        <v>289</v>
      </c>
      <c r="B297" s="1" t="s">
        <v>1269</v>
      </c>
      <c r="C297" s="2" t="str">
        <f>'[1]Лист 2'!$F$39</f>
        <v xml:space="preserve">223860301267486030100100130008690244  </v>
      </c>
      <c r="D297" s="1" t="str">
        <f>'[1]Лист 2'!$AR$39</f>
        <v>Оказание услуг  по проведению периодического медицинского осмотра в 2023 году сотрудников МБОУ "СШ №32"</v>
      </c>
      <c r="E297" s="1" t="s">
        <v>100</v>
      </c>
      <c r="F297" s="67">
        <v>764.5</v>
      </c>
      <c r="G297" s="67">
        <v>764.5</v>
      </c>
      <c r="H297" s="67">
        <v>0</v>
      </c>
      <c r="I297" s="67">
        <v>0</v>
      </c>
      <c r="J297" s="67">
        <v>0</v>
      </c>
      <c r="K297" s="15">
        <v>44866</v>
      </c>
    </row>
    <row r="298" spans="1:11" ht="51" x14ac:dyDescent="0.25">
      <c r="A298" s="3">
        <f t="shared" si="5"/>
        <v>290</v>
      </c>
      <c r="B298" s="1" t="s">
        <v>1272</v>
      </c>
      <c r="C298" s="1" t="s">
        <v>525</v>
      </c>
      <c r="D298" s="1" t="s">
        <v>216</v>
      </c>
      <c r="E298" s="1" t="s">
        <v>1224</v>
      </c>
      <c r="F298" s="67">
        <v>18718.849999999999</v>
      </c>
      <c r="G298" s="67">
        <v>0</v>
      </c>
      <c r="H298" s="67">
        <v>18718.849999999999</v>
      </c>
      <c r="I298" s="67">
        <v>0</v>
      </c>
      <c r="J298" s="67">
        <v>0</v>
      </c>
      <c r="K298" s="15">
        <v>44866</v>
      </c>
    </row>
    <row r="299" spans="1:11" ht="63.75" x14ac:dyDescent="0.25">
      <c r="A299" s="3">
        <f t="shared" si="5"/>
        <v>291</v>
      </c>
      <c r="B299" s="1" t="s">
        <v>1285</v>
      </c>
      <c r="C299" s="2" t="s">
        <v>1041</v>
      </c>
      <c r="D299" s="1" t="s">
        <v>1043</v>
      </c>
      <c r="E299" s="1" t="s">
        <v>100</v>
      </c>
      <c r="F299" s="67">
        <v>440.24</v>
      </c>
      <c r="G299" s="67">
        <v>440.24</v>
      </c>
      <c r="H299" s="67">
        <v>0</v>
      </c>
      <c r="I299" s="67">
        <v>0</v>
      </c>
      <c r="J299" s="67">
        <v>0</v>
      </c>
      <c r="K299" s="15">
        <v>44866</v>
      </c>
    </row>
    <row r="300" spans="1:11" ht="114.75" x14ac:dyDescent="0.25">
      <c r="A300" s="3">
        <f t="shared" si="5"/>
        <v>292</v>
      </c>
      <c r="B300" s="21" t="s">
        <v>1278</v>
      </c>
      <c r="C300" s="21" t="s">
        <v>348</v>
      </c>
      <c r="D300" s="21" t="s">
        <v>349</v>
      </c>
      <c r="E300" s="1" t="s">
        <v>1224</v>
      </c>
      <c r="F300" s="67">
        <v>18000</v>
      </c>
      <c r="G300" s="67">
        <v>18000</v>
      </c>
      <c r="H300" s="67">
        <v>0</v>
      </c>
      <c r="I300" s="67">
        <v>0</v>
      </c>
      <c r="J300" s="67">
        <v>0</v>
      </c>
      <c r="K300" s="43">
        <v>44866</v>
      </c>
    </row>
    <row r="301" spans="1:11" ht="63.75" x14ac:dyDescent="0.25">
      <c r="A301" s="3">
        <f t="shared" si="5"/>
        <v>293</v>
      </c>
      <c r="B301" s="1" t="s">
        <v>1279</v>
      </c>
      <c r="C301" s="2" t="s">
        <v>209</v>
      </c>
      <c r="D301" s="1" t="s">
        <v>210</v>
      </c>
      <c r="E301" s="1" t="s">
        <v>100</v>
      </c>
      <c r="F301" s="67">
        <v>200</v>
      </c>
      <c r="G301" s="67">
        <f>F301</f>
        <v>200</v>
      </c>
      <c r="H301" s="67">
        <v>0</v>
      </c>
      <c r="I301" s="67">
        <v>0</v>
      </c>
      <c r="J301" s="67">
        <v>0</v>
      </c>
      <c r="K301" s="15">
        <v>44866</v>
      </c>
    </row>
    <row r="302" spans="1:11" ht="63.75" x14ac:dyDescent="0.25">
      <c r="A302" s="3">
        <f t="shared" si="5"/>
        <v>294</v>
      </c>
      <c r="B302" s="31" t="s">
        <v>1280</v>
      </c>
      <c r="C302" s="32" t="s">
        <v>643</v>
      </c>
      <c r="D302" s="31" t="s">
        <v>216</v>
      </c>
      <c r="E302" s="1" t="s">
        <v>1224</v>
      </c>
      <c r="F302" s="67">
        <v>13000</v>
      </c>
      <c r="G302" s="67">
        <v>0</v>
      </c>
      <c r="H302" s="67">
        <f>F302</f>
        <v>13000</v>
      </c>
      <c r="I302" s="67">
        <v>0</v>
      </c>
      <c r="J302" s="67">
        <v>0</v>
      </c>
      <c r="K302" s="33">
        <v>44866</v>
      </c>
    </row>
    <row r="303" spans="1:11" ht="63.75" x14ac:dyDescent="0.25">
      <c r="A303" s="3">
        <f t="shared" si="5"/>
        <v>295</v>
      </c>
      <c r="B303" s="31" t="s">
        <v>1280</v>
      </c>
      <c r="C303" s="32" t="s">
        <v>643</v>
      </c>
      <c r="D303" s="31" t="s">
        <v>216</v>
      </c>
      <c r="E303" s="1" t="s">
        <v>1224</v>
      </c>
      <c r="F303" s="67">
        <v>13000</v>
      </c>
      <c r="G303" s="67">
        <v>0</v>
      </c>
      <c r="H303" s="67">
        <v>13000</v>
      </c>
      <c r="I303" s="67">
        <v>0</v>
      </c>
      <c r="J303" s="67">
        <v>0</v>
      </c>
      <c r="K303" s="33">
        <v>44866</v>
      </c>
    </row>
    <row r="304" spans="1:11" ht="51" x14ac:dyDescent="0.25">
      <c r="A304" s="3">
        <f t="shared" si="5"/>
        <v>296</v>
      </c>
      <c r="B304" s="18" t="s">
        <v>871</v>
      </c>
      <c r="C304" s="13" t="s">
        <v>908</v>
      </c>
      <c r="D304" s="18" t="s">
        <v>909</v>
      </c>
      <c r="E304" s="1" t="s">
        <v>100</v>
      </c>
      <c r="F304" s="67">
        <v>500</v>
      </c>
      <c r="G304" s="67">
        <v>0</v>
      </c>
      <c r="H304" s="67">
        <v>500</v>
      </c>
      <c r="I304" s="67">
        <v>0</v>
      </c>
      <c r="J304" s="67">
        <v>0</v>
      </c>
      <c r="K304" s="40">
        <v>44866</v>
      </c>
    </row>
    <row r="305" spans="1:11" ht="51" x14ac:dyDescent="0.25">
      <c r="A305" s="3">
        <f t="shared" si="5"/>
        <v>297</v>
      </c>
      <c r="B305" s="18" t="s">
        <v>871</v>
      </c>
      <c r="C305" s="13" t="s">
        <v>910</v>
      </c>
      <c r="D305" s="18" t="s">
        <v>911</v>
      </c>
      <c r="E305" s="1" t="s">
        <v>100</v>
      </c>
      <c r="F305" s="67">
        <v>1507.55</v>
      </c>
      <c r="G305" s="67">
        <v>0</v>
      </c>
      <c r="H305" s="67">
        <v>1507.55</v>
      </c>
      <c r="I305" s="67">
        <v>0</v>
      </c>
      <c r="J305" s="67">
        <v>0</v>
      </c>
      <c r="K305" s="40">
        <v>44866</v>
      </c>
    </row>
    <row r="306" spans="1:11" ht="51" x14ac:dyDescent="0.25">
      <c r="A306" s="3">
        <f t="shared" si="5"/>
        <v>298</v>
      </c>
      <c r="B306" s="18" t="s">
        <v>871</v>
      </c>
      <c r="C306" s="13" t="s">
        <v>912</v>
      </c>
      <c r="D306" s="18" t="s">
        <v>913</v>
      </c>
      <c r="E306" s="1" t="s">
        <v>100</v>
      </c>
      <c r="F306" s="67">
        <v>200</v>
      </c>
      <c r="G306" s="67">
        <v>0</v>
      </c>
      <c r="H306" s="67">
        <v>200</v>
      </c>
      <c r="I306" s="67">
        <v>0</v>
      </c>
      <c r="J306" s="67">
        <v>0</v>
      </c>
      <c r="K306" s="40">
        <v>44866</v>
      </c>
    </row>
    <row r="307" spans="1:11" ht="51" x14ac:dyDescent="0.25">
      <c r="A307" s="3">
        <f t="shared" si="5"/>
        <v>299</v>
      </c>
      <c r="B307" s="18" t="s">
        <v>871</v>
      </c>
      <c r="C307" s="13" t="s">
        <v>914</v>
      </c>
      <c r="D307" s="18" t="s">
        <v>915</v>
      </c>
      <c r="E307" s="1" t="s">
        <v>100</v>
      </c>
      <c r="F307" s="67">
        <v>445.5</v>
      </c>
      <c r="G307" s="67">
        <v>0</v>
      </c>
      <c r="H307" s="67">
        <v>445.5</v>
      </c>
      <c r="I307" s="67">
        <v>0</v>
      </c>
      <c r="J307" s="67">
        <v>0</v>
      </c>
      <c r="K307" s="40">
        <v>44866</v>
      </c>
    </row>
    <row r="308" spans="1:11" ht="63.75" x14ac:dyDescent="0.25">
      <c r="A308" s="3">
        <f t="shared" si="5"/>
        <v>300</v>
      </c>
      <c r="B308" s="1" t="s">
        <v>1215</v>
      </c>
      <c r="C308" s="2" t="s">
        <v>1142</v>
      </c>
      <c r="D308" s="1" t="s">
        <v>1143</v>
      </c>
      <c r="E308" s="18" t="s">
        <v>870</v>
      </c>
      <c r="F308" s="67">
        <v>260</v>
      </c>
      <c r="G308" s="67">
        <v>0</v>
      </c>
      <c r="H308" s="67">
        <v>260</v>
      </c>
      <c r="I308" s="67">
        <v>0</v>
      </c>
      <c r="J308" s="67">
        <v>0</v>
      </c>
      <c r="K308" s="15">
        <v>44866</v>
      </c>
    </row>
    <row r="309" spans="1:11" ht="114.75" x14ac:dyDescent="0.25">
      <c r="A309" s="3">
        <f t="shared" si="5"/>
        <v>301</v>
      </c>
      <c r="B309" s="1" t="s">
        <v>1215</v>
      </c>
      <c r="C309" s="2" t="s">
        <v>1144</v>
      </c>
      <c r="D309" s="1" t="s">
        <v>1145</v>
      </c>
      <c r="E309" s="18" t="s">
        <v>870</v>
      </c>
      <c r="F309" s="67">
        <v>307.5</v>
      </c>
      <c r="G309" s="67">
        <v>0</v>
      </c>
      <c r="H309" s="67">
        <v>307.5</v>
      </c>
      <c r="I309" s="67">
        <v>0</v>
      </c>
      <c r="J309" s="67">
        <v>0</v>
      </c>
      <c r="K309" s="15">
        <v>44866</v>
      </c>
    </row>
    <row r="310" spans="1:11" ht="76.5" x14ac:dyDescent="0.25">
      <c r="A310" s="3">
        <f t="shared" si="5"/>
        <v>302</v>
      </c>
      <c r="B310" s="1" t="s">
        <v>1215</v>
      </c>
      <c r="C310" s="2" t="s">
        <v>1146</v>
      </c>
      <c r="D310" s="1" t="s">
        <v>1147</v>
      </c>
      <c r="E310" s="18" t="s">
        <v>870</v>
      </c>
      <c r="F310" s="67">
        <v>252</v>
      </c>
      <c r="G310" s="67">
        <v>0</v>
      </c>
      <c r="H310" s="67">
        <v>252</v>
      </c>
      <c r="I310" s="67">
        <v>0</v>
      </c>
      <c r="J310" s="67">
        <v>0</v>
      </c>
      <c r="K310" s="15">
        <v>44866</v>
      </c>
    </row>
    <row r="311" spans="1:11" ht="114.75" x14ac:dyDescent="0.25">
      <c r="A311" s="3">
        <f t="shared" si="5"/>
        <v>303</v>
      </c>
      <c r="B311" s="4" t="s">
        <v>1231</v>
      </c>
      <c r="C311" s="2" t="s">
        <v>1237</v>
      </c>
      <c r="D311" s="8" t="s">
        <v>1230</v>
      </c>
      <c r="E311" s="1" t="s">
        <v>100</v>
      </c>
      <c r="F311" s="67">
        <f>H311</f>
        <v>1552.7</v>
      </c>
      <c r="G311" s="67">
        <v>0</v>
      </c>
      <c r="H311" s="67">
        <v>1552.7</v>
      </c>
      <c r="I311" s="67">
        <v>0</v>
      </c>
      <c r="J311" s="67">
        <v>0</v>
      </c>
      <c r="K311" s="15">
        <v>44896</v>
      </c>
    </row>
    <row r="312" spans="1:11" ht="89.25" x14ac:dyDescent="0.25">
      <c r="A312" s="3">
        <f t="shared" si="5"/>
        <v>304</v>
      </c>
      <c r="B312" s="2" t="s">
        <v>1222</v>
      </c>
      <c r="C312" s="2" t="s">
        <v>180</v>
      </c>
      <c r="D312" s="1" t="s">
        <v>181</v>
      </c>
      <c r="E312" s="1" t="s">
        <v>100</v>
      </c>
      <c r="F312" s="67">
        <v>611.84699999999998</v>
      </c>
      <c r="G312" s="67">
        <v>0</v>
      </c>
      <c r="H312" s="67">
        <f>F312</f>
        <v>611.84699999999998</v>
      </c>
      <c r="I312" s="67">
        <v>0</v>
      </c>
      <c r="J312" s="67">
        <v>0</v>
      </c>
      <c r="K312" s="15">
        <v>44896</v>
      </c>
    </row>
    <row r="313" spans="1:11" ht="89.25" x14ac:dyDescent="0.25">
      <c r="A313" s="3">
        <f t="shared" si="5"/>
        <v>305</v>
      </c>
      <c r="B313" s="2" t="s">
        <v>1222</v>
      </c>
      <c r="C313" s="2" t="s">
        <v>180</v>
      </c>
      <c r="D313" s="1" t="s">
        <v>182</v>
      </c>
      <c r="E313" s="1" t="s">
        <v>100</v>
      </c>
      <c r="F313" s="67">
        <v>447.60199999999998</v>
      </c>
      <c r="G313" s="67">
        <v>0</v>
      </c>
      <c r="H313" s="67">
        <f>F313</f>
        <v>447.60199999999998</v>
      </c>
      <c r="I313" s="67">
        <v>0</v>
      </c>
      <c r="J313" s="67">
        <v>0</v>
      </c>
      <c r="K313" s="15">
        <v>44896</v>
      </c>
    </row>
    <row r="314" spans="1:11" ht="89.25" x14ac:dyDescent="0.25">
      <c r="A314" s="3">
        <f t="shared" si="5"/>
        <v>306</v>
      </c>
      <c r="B314" s="2" t="s">
        <v>1222</v>
      </c>
      <c r="C314" s="2" t="s">
        <v>180</v>
      </c>
      <c r="D314" s="1" t="s">
        <v>99</v>
      </c>
      <c r="E314" s="1" t="s">
        <v>100</v>
      </c>
      <c r="F314" s="67">
        <v>857</v>
      </c>
      <c r="G314" s="67">
        <v>0</v>
      </c>
      <c r="H314" s="67">
        <f>F314</f>
        <v>857</v>
      </c>
      <c r="I314" s="67">
        <v>0</v>
      </c>
      <c r="J314" s="67">
        <v>0</v>
      </c>
      <c r="K314" s="15">
        <v>44896</v>
      </c>
    </row>
    <row r="315" spans="1:11" ht="51" x14ac:dyDescent="0.25">
      <c r="A315" s="3">
        <f t="shared" si="5"/>
        <v>307</v>
      </c>
      <c r="B315" s="19" t="s">
        <v>1304</v>
      </c>
      <c r="C315" s="17" t="s">
        <v>706</v>
      </c>
      <c r="D315" s="17" t="s">
        <v>707</v>
      </c>
      <c r="E315" s="1" t="s">
        <v>100</v>
      </c>
      <c r="F315" s="67">
        <v>499.1</v>
      </c>
      <c r="G315" s="67">
        <v>0</v>
      </c>
      <c r="H315" s="67">
        <v>499.1</v>
      </c>
      <c r="I315" s="67">
        <v>0</v>
      </c>
      <c r="J315" s="67">
        <v>0</v>
      </c>
      <c r="K315" s="42">
        <v>44896</v>
      </c>
    </row>
    <row r="316" spans="1:11" ht="38.25" x14ac:dyDescent="0.25">
      <c r="A316" s="3">
        <f t="shared" si="5"/>
        <v>308</v>
      </c>
      <c r="B316" s="14" t="s">
        <v>1293</v>
      </c>
      <c r="C316" s="1" t="s">
        <v>497</v>
      </c>
      <c r="D316" s="1" t="s">
        <v>498</v>
      </c>
      <c r="E316" s="1" t="s">
        <v>1224</v>
      </c>
      <c r="F316" s="67">
        <v>8439.5499999999993</v>
      </c>
      <c r="G316" s="67">
        <v>0</v>
      </c>
      <c r="H316" s="67">
        <v>0</v>
      </c>
      <c r="I316" s="67">
        <f>F316</f>
        <v>8439.5499999999993</v>
      </c>
      <c r="J316" s="67">
        <v>0</v>
      </c>
      <c r="K316" s="15">
        <v>44896</v>
      </c>
    </row>
    <row r="317" spans="1:11" ht="51" x14ac:dyDescent="0.25">
      <c r="A317" s="3">
        <f t="shared" si="5"/>
        <v>309</v>
      </c>
      <c r="B317" s="1" t="s">
        <v>1267</v>
      </c>
      <c r="C317" s="2" t="s">
        <v>606</v>
      </c>
      <c r="D317" s="1" t="s">
        <v>216</v>
      </c>
      <c r="E317" s="1" t="s">
        <v>1224</v>
      </c>
      <c r="F317" s="67">
        <v>17500</v>
      </c>
      <c r="G317" s="67">
        <v>0</v>
      </c>
      <c r="H317" s="67">
        <v>17500</v>
      </c>
      <c r="I317" s="67">
        <v>0</v>
      </c>
      <c r="J317" s="67">
        <v>0</v>
      </c>
      <c r="K317" s="15">
        <v>44896</v>
      </c>
    </row>
    <row r="318" spans="1:11" ht="63.75" x14ac:dyDescent="0.25">
      <c r="A318" s="3">
        <f t="shared" si="5"/>
        <v>310</v>
      </c>
      <c r="B318" s="5" t="s">
        <v>1291</v>
      </c>
      <c r="C318" s="12" t="s">
        <v>615</v>
      </c>
      <c r="D318" s="5" t="s">
        <v>616</v>
      </c>
      <c r="E318" s="1" t="s">
        <v>1224</v>
      </c>
      <c r="F318" s="67">
        <v>9762</v>
      </c>
      <c r="G318" s="67">
        <v>0</v>
      </c>
      <c r="H318" s="67">
        <v>9762</v>
      </c>
      <c r="I318" s="67">
        <v>0</v>
      </c>
      <c r="J318" s="67">
        <v>0</v>
      </c>
      <c r="K318" s="41">
        <v>44896</v>
      </c>
    </row>
    <row r="319" spans="1:11" ht="63.75" x14ac:dyDescent="0.25">
      <c r="A319" s="3">
        <f t="shared" si="5"/>
        <v>311</v>
      </c>
      <c r="B319" s="5" t="s">
        <v>1291</v>
      </c>
      <c r="C319" s="12" t="s">
        <v>617</v>
      </c>
      <c r="D319" s="5" t="s">
        <v>618</v>
      </c>
      <c r="E319" s="1" t="s">
        <v>100</v>
      </c>
      <c r="F319" s="67">
        <v>390</v>
      </c>
      <c r="G319" s="67">
        <v>0</v>
      </c>
      <c r="H319" s="67">
        <v>390</v>
      </c>
      <c r="I319" s="67">
        <v>0</v>
      </c>
      <c r="J319" s="67">
        <v>0</v>
      </c>
      <c r="K319" s="41">
        <v>44896</v>
      </c>
    </row>
    <row r="320" spans="1:11" ht="102" x14ac:dyDescent="0.25">
      <c r="A320" s="3">
        <f t="shared" si="5"/>
        <v>312</v>
      </c>
      <c r="B320" s="1" t="s">
        <v>1273</v>
      </c>
      <c r="C320" s="21" t="s">
        <v>357</v>
      </c>
      <c r="D320" s="21" t="s">
        <v>358</v>
      </c>
      <c r="E320" s="1" t="s">
        <v>100</v>
      </c>
      <c r="F320" s="67">
        <v>16782.96</v>
      </c>
      <c r="G320" s="67">
        <v>0</v>
      </c>
      <c r="H320" s="67">
        <v>16782.96</v>
      </c>
      <c r="I320" s="67">
        <v>0</v>
      </c>
      <c r="J320" s="67">
        <v>0</v>
      </c>
      <c r="K320" s="15">
        <v>44896</v>
      </c>
    </row>
    <row r="321" spans="1:11" ht="63.75" x14ac:dyDescent="0.25">
      <c r="A321" s="3">
        <f t="shared" si="5"/>
        <v>313</v>
      </c>
      <c r="B321" s="1" t="s">
        <v>1273</v>
      </c>
      <c r="C321" s="21" t="s">
        <v>364</v>
      </c>
      <c r="D321" s="21" t="s">
        <v>365</v>
      </c>
      <c r="E321" s="1" t="s">
        <v>100</v>
      </c>
      <c r="F321" s="67">
        <v>688.13</v>
      </c>
      <c r="G321" s="67">
        <v>0</v>
      </c>
      <c r="H321" s="67">
        <v>688.13</v>
      </c>
      <c r="I321" s="67">
        <v>0</v>
      </c>
      <c r="J321" s="67">
        <v>0</v>
      </c>
      <c r="K321" s="15">
        <v>44896</v>
      </c>
    </row>
    <row r="322" spans="1:11" ht="25.5" x14ac:dyDescent="0.25">
      <c r="A322" s="3">
        <f t="shared" si="5"/>
        <v>314</v>
      </c>
      <c r="B322" s="1" t="s">
        <v>1285</v>
      </c>
      <c r="C322" s="2" t="s">
        <v>1041</v>
      </c>
      <c r="D322" s="1" t="s">
        <v>99</v>
      </c>
      <c r="E322" s="1" t="s">
        <v>100</v>
      </c>
      <c r="F322" s="67">
        <v>591.66999999999996</v>
      </c>
      <c r="G322" s="67">
        <f>F322</f>
        <v>591.66999999999996</v>
      </c>
      <c r="H322" s="67">
        <v>0</v>
      </c>
      <c r="I322" s="67">
        <v>0</v>
      </c>
      <c r="J322" s="67">
        <v>0</v>
      </c>
      <c r="K322" s="15">
        <v>44896</v>
      </c>
    </row>
    <row r="323" spans="1:11" ht="25.5" x14ac:dyDescent="0.25">
      <c r="A323" s="3">
        <f t="shared" si="5"/>
        <v>315</v>
      </c>
      <c r="B323" s="1" t="s">
        <v>1285</v>
      </c>
      <c r="C323" s="2" t="s">
        <v>1041</v>
      </c>
      <c r="D323" s="1" t="s">
        <v>181</v>
      </c>
      <c r="E323" s="1" t="s">
        <v>100</v>
      </c>
      <c r="F323" s="67">
        <v>630.63</v>
      </c>
      <c r="G323" s="67">
        <f>F323</f>
        <v>630.63</v>
      </c>
      <c r="H323" s="67">
        <v>0</v>
      </c>
      <c r="I323" s="67">
        <v>0</v>
      </c>
      <c r="J323" s="67">
        <v>0</v>
      </c>
      <c r="K323" s="15">
        <v>44896</v>
      </c>
    </row>
    <row r="324" spans="1:11" ht="25.5" x14ac:dyDescent="0.25">
      <c r="A324" s="3">
        <f t="shared" si="5"/>
        <v>316</v>
      </c>
      <c r="B324" s="1" t="s">
        <v>1285</v>
      </c>
      <c r="C324" s="2" t="s">
        <v>1041</v>
      </c>
      <c r="D324" s="1" t="s">
        <v>182</v>
      </c>
      <c r="E324" s="1" t="s">
        <v>100</v>
      </c>
      <c r="F324" s="67">
        <v>343</v>
      </c>
      <c r="G324" s="67">
        <f>F324</f>
        <v>343</v>
      </c>
      <c r="H324" s="67">
        <v>0</v>
      </c>
      <c r="I324" s="67">
        <v>0</v>
      </c>
      <c r="J324" s="67">
        <v>0</v>
      </c>
      <c r="K324" s="15">
        <v>44896</v>
      </c>
    </row>
    <row r="325" spans="1:11" ht="102" x14ac:dyDescent="0.25">
      <c r="A325" s="3">
        <f t="shared" si="5"/>
        <v>317</v>
      </c>
      <c r="B325" s="1" t="s">
        <v>1287</v>
      </c>
      <c r="C325" s="1" t="s">
        <v>1121</v>
      </c>
      <c r="D325" s="1" t="s">
        <v>1122</v>
      </c>
      <c r="E325" s="1" t="s">
        <v>1224</v>
      </c>
      <c r="F325" s="67">
        <f>H325</f>
        <v>13000</v>
      </c>
      <c r="G325" s="67">
        <v>0</v>
      </c>
      <c r="H325" s="67">
        <f>13000000/1000</f>
        <v>13000</v>
      </c>
      <c r="I325" s="67">
        <v>0</v>
      </c>
      <c r="J325" s="67">
        <v>0</v>
      </c>
      <c r="K325" s="15">
        <v>44896</v>
      </c>
    </row>
    <row r="326" spans="1:11" ht="63.75" x14ac:dyDescent="0.25">
      <c r="A326" s="3">
        <f t="shared" si="5"/>
        <v>318</v>
      </c>
      <c r="B326" s="1" t="s">
        <v>1279</v>
      </c>
      <c r="C326" s="2" t="s">
        <v>205</v>
      </c>
      <c r="D326" s="1" t="s">
        <v>206</v>
      </c>
      <c r="E326" s="1" t="s">
        <v>100</v>
      </c>
      <c r="F326" s="67">
        <v>560</v>
      </c>
      <c r="G326" s="67">
        <v>0</v>
      </c>
      <c r="H326" s="67">
        <f>F326</f>
        <v>560</v>
      </c>
      <c r="I326" s="67">
        <v>0</v>
      </c>
      <c r="J326" s="67">
        <v>0</v>
      </c>
      <c r="K326" s="15">
        <v>44896</v>
      </c>
    </row>
    <row r="327" spans="1:11" ht="63.75" x14ac:dyDescent="0.25">
      <c r="A327" s="3">
        <f t="shared" si="5"/>
        <v>319</v>
      </c>
      <c r="B327" s="1" t="s">
        <v>1279</v>
      </c>
      <c r="C327" s="2" t="s">
        <v>215</v>
      </c>
      <c r="D327" s="1" t="s">
        <v>216</v>
      </c>
      <c r="E327" s="1" t="s">
        <v>1224</v>
      </c>
      <c r="F327" s="67">
        <v>13440</v>
      </c>
      <c r="G327" s="67">
        <v>0</v>
      </c>
      <c r="H327" s="67">
        <f>F327</f>
        <v>13440</v>
      </c>
      <c r="I327" s="67">
        <v>0</v>
      </c>
      <c r="J327" s="67">
        <v>0</v>
      </c>
      <c r="K327" s="15">
        <v>44896</v>
      </c>
    </row>
    <row r="328" spans="1:11" ht="63.75" x14ac:dyDescent="0.25">
      <c r="A328" s="3">
        <f t="shared" si="5"/>
        <v>320</v>
      </c>
      <c r="B328" s="31" t="s">
        <v>1280</v>
      </c>
      <c r="C328" s="32" t="s">
        <v>644</v>
      </c>
      <c r="D328" s="31" t="s">
        <v>458</v>
      </c>
      <c r="E328" s="1" t="s">
        <v>100</v>
      </c>
      <c r="F328" s="67">
        <v>600</v>
      </c>
      <c r="G328" s="67">
        <v>0</v>
      </c>
      <c r="H328" s="67">
        <f>F328</f>
        <v>600</v>
      </c>
      <c r="I328" s="67">
        <v>0</v>
      </c>
      <c r="J328" s="67">
        <v>0</v>
      </c>
      <c r="K328" s="33">
        <v>44896</v>
      </c>
    </row>
    <row r="329" spans="1:11" ht="63.75" x14ac:dyDescent="0.25">
      <c r="A329" s="3">
        <f t="shared" si="5"/>
        <v>321</v>
      </c>
      <c r="B329" s="31" t="s">
        <v>1280</v>
      </c>
      <c r="C329" s="32" t="s">
        <v>644</v>
      </c>
      <c r="D329" s="31" t="s">
        <v>458</v>
      </c>
      <c r="E329" s="1" t="s">
        <v>100</v>
      </c>
      <c r="F329" s="67">
        <v>600</v>
      </c>
      <c r="G329" s="67">
        <v>0</v>
      </c>
      <c r="H329" s="67">
        <v>600</v>
      </c>
      <c r="I329" s="67">
        <v>0</v>
      </c>
      <c r="J329" s="67">
        <v>0</v>
      </c>
      <c r="K329" s="33">
        <v>44896</v>
      </c>
    </row>
    <row r="330" spans="1:11" ht="51" x14ac:dyDescent="0.25">
      <c r="A330" s="3">
        <f t="shared" si="5"/>
        <v>322</v>
      </c>
      <c r="B330" s="28" t="s">
        <v>1305</v>
      </c>
      <c r="C330" s="21" t="s">
        <v>440</v>
      </c>
      <c r="D330" s="28" t="s">
        <v>441</v>
      </c>
      <c r="E330" s="1" t="s">
        <v>100</v>
      </c>
      <c r="F330" s="67">
        <v>17162</v>
      </c>
      <c r="G330" s="67">
        <v>17162</v>
      </c>
      <c r="H330" s="67">
        <v>0</v>
      </c>
      <c r="I330" s="67">
        <v>0</v>
      </c>
      <c r="J330" s="67">
        <v>0</v>
      </c>
      <c r="K330" s="46">
        <v>44896</v>
      </c>
    </row>
    <row r="331" spans="1:11" ht="76.5" x14ac:dyDescent="0.25">
      <c r="A331" s="3">
        <f t="shared" ref="A331:A394" si="6">A330+1</f>
        <v>323</v>
      </c>
      <c r="B331" s="18" t="s">
        <v>199</v>
      </c>
      <c r="C331" s="26" t="s">
        <v>200</v>
      </c>
      <c r="D331" s="26" t="s">
        <v>201</v>
      </c>
      <c r="E331" s="1" t="s">
        <v>100</v>
      </c>
      <c r="F331" s="67">
        <v>500</v>
      </c>
      <c r="G331" s="67">
        <v>0</v>
      </c>
      <c r="H331" s="67">
        <v>500</v>
      </c>
      <c r="I331" s="67">
        <v>0</v>
      </c>
      <c r="J331" s="67">
        <v>0</v>
      </c>
      <c r="K331" s="40">
        <v>44927</v>
      </c>
    </row>
    <row r="332" spans="1:11" ht="63.75" x14ac:dyDescent="0.25">
      <c r="A332" s="3">
        <f t="shared" si="6"/>
        <v>324</v>
      </c>
      <c r="B332" s="1" t="s">
        <v>273</v>
      </c>
      <c r="C332" s="2" t="s">
        <v>277</v>
      </c>
      <c r="D332" s="1" t="s">
        <v>181</v>
      </c>
      <c r="E332" s="1" t="s">
        <v>100</v>
      </c>
      <c r="F332" s="67">
        <f>I332+H332</f>
        <v>3054.15</v>
      </c>
      <c r="G332" s="67">
        <v>0</v>
      </c>
      <c r="H332" s="67">
        <v>2904.15</v>
      </c>
      <c r="I332" s="67">
        <v>150</v>
      </c>
      <c r="J332" s="67">
        <v>0</v>
      </c>
      <c r="K332" s="15">
        <v>44927</v>
      </c>
    </row>
    <row r="333" spans="1:11" ht="63.75" x14ac:dyDescent="0.25">
      <c r="A333" s="3">
        <f t="shared" si="6"/>
        <v>325</v>
      </c>
      <c r="B333" s="1" t="s">
        <v>273</v>
      </c>
      <c r="C333" s="2" t="s">
        <v>278</v>
      </c>
      <c r="D333" s="1" t="s">
        <v>99</v>
      </c>
      <c r="E333" s="1" t="s">
        <v>100</v>
      </c>
      <c r="F333" s="67">
        <f>H333+I333</f>
        <v>2943.79</v>
      </c>
      <c r="G333" s="67">
        <v>0</v>
      </c>
      <c r="H333" s="67">
        <v>2781.27</v>
      </c>
      <c r="I333" s="67">
        <v>162.52000000000001</v>
      </c>
      <c r="J333" s="67">
        <v>0</v>
      </c>
      <c r="K333" s="15">
        <v>44927</v>
      </c>
    </row>
    <row r="334" spans="1:11" ht="63.75" x14ac:dyDescent="0.25">
      <c r="A334" s="3">
        <f t="shared" si="6"/>
        <v>326</v>
      </c>
      <c r="B334" s="18" t="s">
        <v>890</v>
      </c>
      <c r="C334" s="13" t="s">
        <v>931</v>
      </c>
      <c r="D334" s="18" t="s">
        <v>932</v>
      </c>
      <c r="E334" s="1" t="s">
        <v>100</v>
      </c>
      <c r="F334" s="67">
        <v>1300</v>
      </c>
      <c r="G334" s="67">
        <v>0</v>
      </c>
      <c r="H334" s="67">
        <v>1300</v>
      </c>
      <c r="I334" s="67">
        <v>0</v>
      </c>
      <c r="J334" s="67">
        <v>0</v>
      </c>
      <c r="K334" s="40">
        <v>44927</v>
      </c>
    </row>
    <row r="335" spans="1:11" ht="89.25" x14ac:dyDescent="0.25">
      <c r="A335" s="3">
        <f t="shared" si="6"/>
        <v>327</v>
      </c>
      <c r="B335" s="1" t="s">
        <v>1212</v>
      </c>
      <c r="C335" s="2" t="s">
        <v>1076</v>
      </c>
      <c r="D335" s="1" t="s">
        <v>1050</v>
      </c>
      <c r="E335" s="1" t="s">
        <v>100</v>
      </c>
      <c r="F335" s="67">
        <v>240</v>
      </c>
      <c r="G335" s="67">
        <v>0</v>
      </c>
      <c r="H335" s="67">
        <v>240</v>
      </c>
      <c r="I335" s="67">
        <v>0</v>
      </c>
      <c r="J335" s="67">
        <v>0</v>
      </c>
      <c r="K335" s="15">
        <v>44927</v>
      </c>
    </row>
    <row r="336" spans="1:11" ht="89.25" x14ac:dyDescent="0.25">
      <c r="A336" s="3">
        <f t="shared" si="6"/>
        <v>328</v>
      </c>
      <c r="B336" s="1" t="s">
        <v>1212</v>
      </c>
      <c r="C336" s="2" t="s">
        <v>1081</v>
      </c>
      <c r="D336" s="1" t="s">
        <v>1060</v>
      </c>
      <c r="E336" s="1" t="s">
        <v>100</v>
      </c>
      <c r="F336" s="67">
        <v>2389</v>
      </c>
      <c r="G336" s="67">
        <v>0</v>
      </c>
      <c r="H336" s="67">
        <v>2389</v>
      </c>
      <c r="I336" s="67">
        <v>0</v>
      </c>
      <c r="J336" s="67">
        <v>0</v>
      </c>
      <c r="K336" s="15">
        <v>44927</v>
      </c>
    </row>
    <row r="337" spans="1:11" ht="89.25" x14ac:dyDescent="0.25">
      <c r="A337" s="3">
        <f t="shared" si="6"/>
        <v>329</v>
      </c>
      <c r="B337" s="1" t="s">
        <v>1212</v>
      </c>
      <c r="C337" s="2" t="s">
        <v>1084</v>
      </c>
      <c r="D337" s="1" t="s">
        <v>1053</v>
      </c>
      <c r="E337" s="1" t="s">
        <v>100</v>
      </c>
      <c r="F337" s="67">
        <v>168</v>
      </c>
      <c r="G337" s="67">
        <v>0</v>
      </c>
      <c r="H337" s="67">
        <v>168</v>
      </c>
      <c r="I337" s="67">
        <v>0</v>
      </c>
      <c r="J337" s="67">
        <v>0</v>
      </c>
      <c r="K337" s="15">
        <v>44927</v>
      </c>
    </row>
    <row r="338" spans="1:11" ht="165.75" x14ac:dyDescent="0.25">
      <c r="A338" s="3">
        <f t="shared" si="6"/>
        <v>330</v>
      </c>
      <c r="B338" s="1" t="s">
        <v>1215</v>
      </c>
      <c r="C338" s="2" t="s">
        <v>1162</v>
      </c>
      <c r="D338" s="1" t="s">
        <v>1163</v>
      </c>
      <c r="E338" s="1" t="s">
        <v>100</v>
      </c>
      <c r="F338" s="67">
        <v>246</v>
      </c>
      <c r="G338" s="67">
        <v>0</v>
      </c>
      <c r="H338" s="67">
        <v>246</v>
      </c>
      <c r="I338" s="67">
        <v>0</v>
      </c>
      <c r="J338" s="67">
        <v>0</v>
      </c>
      <c r="K338" s="15">
        <v>44927</v>
      </c>
    </row>
    <row r="339" spans="1:11" ht="51" x14ac:dyDescent="0.25">
      <c r="A339" s="3">
        <f t="shared" si="6"/>
        <v>331</v>
      </c>
      <c r="B339" s="14" t="s">
        <v>1293</v>
      </c>
      <c r="C339" s="1" t="s">
        <v>499</v>
      </c>
      <c r="D339" s="1" t="s">
        <v>500</v>
      </c>
      <c r="E339" s="1" t="s">
        <v>1224</v>
      </c>
      <c r="F339" s="67">
        <v>1000</v>
      </c>
      <c r="G339" s="67">
        <v>0</v>
      </c>
      <c r="H339" s="67">
        <v>1000</v>
      </c>
      <c r="I339" s="67">
        <v>0</v>
      </c>
      <c r="J339" s="67">
        <v>0</v>
      </c>
      <c r="K339" s="15">
        <v>44958</v>
      </c>
    </row>
    <row r="340" spans="1:11" ht="38.25" x14ac:dyDescent="0.25">
      <c r="A340" s="3">
        <f t="shared" si="6"/>
        <v>332</v>
      </c>
      <c r="B340" s="14" t="s">
        <v>1293</v>
      </c>
      <c r="C340" s="1" t="s">
        <v>505</v>
      </c>
      <c r="D340" s="1" t="s">
        <v>468</v>
      </c>
      <c r="E340" s="1" t="s">
        <v>100</v>
      </c>
      <c r="F340" s="67">
        <v>1200</v>
      </c>
      <c r="G340" s="67">
        <v>0</v>
      </c>
      <c r="H340" s="67">
        <v>1200</v>
      </c>
      <c r="I340" s="67">
        <v>0</v>
      </c>
      <c r="J340" s="67">
        <v>0</v>
      </c>
      <c r="K340" s="15">
        <v>44958</v>
      </c>
    </row>
    <row r="341" spans="1:11" ht="63.75" x14ac:dyDescent="0.25">
      <c r="A341" s="3">
        <f t="shared" si="6"/>
        <v>333</v>
      </c>
      <c r="B341" s="21" t="s">
        <v>1282</v>
      </c>
      <c r="C341" s="21" t="s">
        <v>1133</v>
      </c>
      <c r="D341" s="21" t="s">
        <v>417</v>
      </c>
      <c r="E341" s="1" t="s">
        <v>100</v>
      </c>
      <c r="F341" s="67">
        <v>114.61</v>
      </c>
      <c r="G341" s="67">
        <v>0</v>
      </c>
      <c r="H341" s="67">
        <v>0</v>
      </c>
      <c r="I341" s="67">
        <f>F341</f>
        <v>114.61</v>
      </c>
      <c r="J341" s="67">
        <v>0</v>
      </c>
      <c r="K341" s="43">
        <v>44958</v>
      </c>
    </row>
    <row r="342" spans="1:11" ht="51" x14ac:dyDescent="0.25">
      <c r="A342" s="3">
        <f t="shared" si="6"/>
        <v>334</v>
      </c>
      <c r="B342" s="1" t="s">
        <v>1267</v>
      </c>
      <c r="C342" s="2" t="s">
        <v>607</v>
      </c>
      <c r="D342" s="1" t="s">
        <v>608</v>
      </c>
      <c r="E342" s="1" t="s">
        <v>100</v>
      </c>
      <c r="F342" s="67">
        <v>654.03</v>
      </c>
      <c r="G342" s="67">
        <v>0</v>
      </c>
      <c r="H342" s="67">
        <v>654.03</v>
      </c>
      <c r="I342" s="67">
        <v>0</v>
      </c>
      <c r="J342" s="67">
        <v>0</v>
      </c>
      <c r="K342" s="15">
        <v>44958</v>
      </c>
    </row>
    <row r="343" spans="1:11" ht="38.25" x14ac:dyDescent="0.25">
      <c r="A343" s="3">
        <f t="shared" si="6"/>
        <v>335</v>
      </c>
      <c r="B343" s="1" t="s">
        <v>1267</v>
      </c>
      <c r="C343" s="2" t="s">
        <v>610</v>
      </c>
      <c r="D343" s="1" t="s">
        <v>234</v>
      </c>
      <c r="E343" s="1" t="s">
        <v>100</v>
      </c>
      <c r="F343" s="67">
        <v>200</v>
      </c>
      <c r="G343" s="67">
        <v>0</v>
      </c>
      <c r="H343" s="67">
        <v>200</v>
      </c>
      <c r="I343" s="67">
        <v>0</v>
      </c>
      <c r="J343" s="67">
        <v>0</v>
      </c>
      <c r="K343" s="15">
        <v>44958</v>
      </c>
    </row>
    <row r="344" spans="1:11" ht="38.25" x14ac:dyDescent="0.25">
      <c r="A344" s="3">
        <f t="shared" si="6"/>
        <v>336</v>
      </c>
      <c r="B344" s="5" t="s">
        <v>1291</v>
      </c>
      <c r="C344" s="12" t="s">
        <v>619</v>
      </c>
      <c r="D344" s="5" t="s">
        <v>234</v>
      </c>
      <c r="E344" s="1" t="s">
        <v>100</v>
      </c>
      <c r="F344" s="67">
        <v>150</v>
      </c>
      <c r="G344" s="67">
        <v>0</v>
      </c>
      <c r="H344" s="67">
        <v>150</v>
      </c>
      <c r="I344" s="67">
        <v>0</v>
      </c>
      <c r="J344" s="67">
        <v>0</v>
      </c>
      <c r="K344" s="41">
        <v>44958</v>
      </c>
    </row>
    <row r="345" spans="1:11" ht="38.25" x14ac:dyDescent="0.25">
      <c r="A345" s="3">
        <f t="shared" si="6"/>
        <v>337</v>
      </c>
      <c r="B345" s="21" t="s">
        <v>1284</v>
      </c>
      <c r="C345" s="21" t="s">
        <v>427</v>
      </c>
      <c r="D345" s="21" t="s">
        <v>428</v>
      </c>
      <c r="E345" s="1" t="s">
        <v>100</v>
      </c>
      <c r="F345" s="67">
        <v>950</v>
      </c>
      <c r="G345" s="67">
        <v>0</v>
      </c>
      <c r="H345" s="67">
        <f>F345</f>
        <v>950</v>
      </c>
      <c r="I345" s="67">
        <v>0</v>
      </c>
      <c r="J345" s="67">
        <v>0</v>
      </c>
      <c r="K345" s="43">
        <v>44958</v>
      </c>
    </row>
    <row r="346" spans="1:11" ht="38.25" x14ac:dyDescent="0.25">
      <c r="A346" s="3">
        <f t="shared" si="6"/>
        <v>338</v>
      </c>
      <c r="B346" s="1" t="s">
        <v>1269</v>
      </c>
      <c r="C346" s="2" t="str">
        <f>'[1]Лист 2'!$F$56</f>
        <v xml:space="preserve">233860301267486030100100180001712244 </v>
      </c>
      <c r="D346" s="1" t="str">
        <f>'[1]Лист 2'!$AR$56</f>
        <v>Поставка бумаги</v>
      </c>
      <c r="E346" s="1" t="s">
        <v>100</v>
      </c>
      <c r="F346" s="67">
        <v>136.19999999999999</v>
      </c>
      <c r="G346" s="67">
        <v>0</v>
      </c>
      <c r="H346" s="67">
        <f>F346</f>
        <v>136.19999999999999</v>
      </c>
      <c r="I346" s="67">
        <v>0</v>
      </c>
      <c r="J346" s="67">
        <v>0</v>
      </c>
      <c r="K346" s="10">
        <v>44958</v>
      </c>
    </row>
    <row r="347" spans="1:11" ht="63.75" x14ac:dyDescent="0.25">
      <c r="A347" s="3">
        <f t="shared" si="6"/>
        <v>339</v>
      </c>
      <c r="B347" s="1" t="s">
        <v>1272</v>
      </c>
      <c r="C347" s="1" t="s">
        <v>532</v>
      </c>
      <c r="D347" s="1" t="s">
        <v>533</v>
      </c>
      <c r="E347" s="1" t="s">
        <v>100</v>
      </c>
      <c r="F347" s="67">
        <v>101.98</v>
      </c>
      <c r="G347" s="67">
        <v>0</v>
      </c>
      <c r="H347" s="67">
        <v>101.98</v>
      </c>
      <c r="I347" s="67">
        <v>0</v>
      </c>
      <c r="J347" s="67">
        <v>0</v>
      </c>
      <c r="K347" s="15">
        <v>44958</v>
      </c>
    </row>
    <row r="348" spans="1:11" ht="38.25" x14ac:dyDescent="0.25">
      <c r="A348" s="3">
        <f t="shared" si="6"/>
        <v>340</v>
      </c>
      <c r="B348" s="5" t="s">
        <v>1286</v>
      </c>
      <c r="C348" s="16" t="s">
        <v>654</v>
      </c>
      <c r="D348" s="8" t="s">
        <v>234</v>
      </c>
      <c r="E348" s="1" t="s">
        <v>100</v>
      </c>
      <c r="F348" s="67">
        <v>100</v>
      </c>
      <c r="G348" s="67">
        <v>0</v>
      </c>
      <c r="H348" s="67">
        <v>100</v>
      </c>
      <c r="I348" s="67">
        <v>0</v>
      </c>
      <c r="J348" s="67">
        <v>0</v>
      </c>
      <c r="K348" s="9">
        <v>44958</v>
      </c>
    </row>
    <row r="349" spans="1:11" ht="51" x14ac:dyDescent="0.25">
      <c r="A349" s="3">
        <f t="shared" si="6"/>
        <v>341</v>
      </c>
      <c r="B349" s="5" t="s">
        <v>1277</v>
      </c>
      <c r="C349" s="16" t="s">
        <v>289</v>
      </c>
      <c r="D349" s="8" t="s">
        <v>286</v>
      </c>
      <c r="E349" s="1" t="s">
        <v>100</v>
      </c>
      <c r="F349" s="67">
        <v>375</v>
      </c>
      <c r="G349" s="67">
        <v>0</v>
      </c>
      <c r="H349" s="67">
        <v>375</v>
      </c>
      <c r="I349" s="67">
        <v>0</v>
      </c>
      <c r="J349" s="67">
        <v>0</v>
      </c>
      <c r="K349" s="9">
        <v>44958</v>
      </c>
    </row>
    <row r="350" spans="1:11" ht="63.75" x14ac:dyDescent="0.25">
      <c r="A350" s="3">
        <f t="shared" si="6"/>
        <v>342</v>
      </c>
      <c r="B350" s="1" t="s">
        <v>1279</v>
      </c>
      <c r="C350" s="2" t="s">
        <v>220</v>
      </c>
      <c r="D350" s="1" t="s">
        <v>221</v>
      </c>
      <c r="E350" s="1" t="s">
        <v>100</v>
      </c>
      <c r="F350" s="67">
        <v>100</v>
      </c>
      <c r="G350" s="67">
        <v>0</v>
      </c>
      <c r="H350" s="67">
        <f>F350</f>
        <v>100</v>
      </c>
      <c r="I350" s="67">
        <v>0</v>
      </c>
      <c r="J350" s="67">
        <v>0</v>
      </c>
      <c r="K350" s="15">
        <v>44958</v>
      </c>
    </row>
    <row r="351" spans="1:11" ht="76.5" x14ac:dyDescent="0.25">
      <c r="A351" s="3">
        <f t="shared" si="6"/>
        <v>343</v>
      </c>
      <c r="B351" s="23" t="s">
        <v>878</v>
      </c>
      <c r="C351" s="23" t="s">
        <v>927</v>
      </c>
      <c r="D351" s="23" t="s">
        <v>880</v>
      </c>
      <c r="E351" s="1" t="s">
        <v>100</v>
      </c>
      <c r="F351" s="67">
        <v>1334.9</v>
      </c>
      <c r="G351" s="67">
        <v>0</v>
      </c>
      <c r="H351" s="67">
        <v>1334.9</v>
      </c>
      <c r="I351" s="67">
        <v>0</v>
      </c>
      <c r="J351" s="67">
        <v>0</v>
      </c>
      <c r="K351" s="44">
        <v>44958</v>
      </c>
    </row>
    <row r="352" spans="1:11" ht="76.5" x14ac:dyDescent="0.25">
      <c r="A352" s="3">
        <f t="shared" si="6"/>
        <v>344</v>
      </c>
      <c r="B352" s="23" t="s">
        <v>878</v>
      </c>
      <c r="C352" s="23" t="s">
        <v>928</v>
      </c>
      <c r="D352" s="23" t="s">
        <v>880</v>
      </c>
      <c r="E352" s="1" t="s">
        <v>100</v>
      </c>
      <c r="F352" s="67">
        <v>1223.2</v>
      </c>
      <c r="G352" s="67">
        <v>0</v>
      </c>
      <c r="H352" s="67">
        <v>1223.2</v>
      </c>
      <c r="I352" s="67">
        <v>0</v>
      </c>
      <c r="J352" s="67">
        <v>0</v>
      </c>
      <c r="K352" s="44">
        <v>44958</v>
      </c>
    </row>
    <row r="353" spans="1:11" ht="102" x14ac:dyDescent="0.25">
      <c r="A353" s="3">
        <f t="shared" si="6"/>
        <v>345</v>
      </c>
      <c r="B353" s="1" t="s">
        <v>1215</v>
      </c>
      <c r="C353" s="2" t="s">
        <v>1164</v>
      </c>
      <c r="D353" s="1" t="s">
        <v>1165</v>
      </c>
      <c r="E353" s="1" t="s">
        <v>100</v>
      </c>
      <c r="F353" s="67">
        <v>360</v>
      </c>
      <c r="G353" s="67">
        <v>0</v>
      </c>
      <c r="H353" s="67">
        <v>360</v>
      </c>
      <c r="I353" s="67">
        <v>0</v>
      </c>
      <c r="J353" s="67">
        <v>0</v>
      </c>
      <c r="K353" s="15">
        <v>44958</v>
      </c>
    </row>
    <row r="354" spans="1:11" ht="89.25" x14ac:dyDescent="0.25">
      <c r="A354" s="3">
        <f t="shared" si="6"/>
        <v>346</v>
      </c>
      <c r="B354" s="2" t="s">
        <v>1204</v>
      </c>
      <c r="C354" s="2" t="s">
        <v>1176</v>
      </c>
      <c r="D354" s="1" t="s">
        <v>1172</v>
      </c>
      <c r="E354" s="1" t="s">
        <v>100</v>
      </c>
      <c r="F354" s="67">
        <v>2023.53</v>
      </c>
      <c r="G354" s="67">
        <v>0</v>
      </c>
      <c r="H354" s="67">
        <v>2023.53</v>
      </c>
      <c r="I354" s="67">
        <v>0</v>
      </c>
      <c r="J354" s="67">
        <v>0</v>
      </c>
      <c r="K354" s="15">
        <v>44986</v>
      </c>
    </row>
    <row r="355" spans="1:11" ht="114.75" x14ac:dyDescent="0.25">
      <c r="A355" s="3">
        <f t="shared" si="6"/>
        <v>347</v>
      </c>
      <c r="B355" s="18" t="s">
        <v>1217</v>
      </c>
      <c r="C355" s="13" t="s">
        <v>1220</v>
      </c>
      <c r="D355" s="18" t="s">
        <v>1218</v>
      </c>
      <c r="E355" s="1" t="s">
        <v>100</v>
      </c>
      <c r="F355" s="67">
        <v>1017.94</v>
      </c>
      <c r="G355" s="67">
        <v>0</v>
      </c>
      <c r="H355" s="67">
        <v>1017.94</v>
      </c>
      <c r="I355" s="67">
        <v>0</v>
      </c>
      <c r="J355" s="67">
        <v>0</v>
      </c>
      <c r="K355" s="40">
        <v>44986</v>
      </c>
    </row>
    <row r="356" spans="1:11" ht="178.5" x14ac:dyDescent="0.25">
      <c r="A356" s="3">
        <f t="shared" si="6"/>
        <v>348</v>
      </c>
      <c r="B356" s="18" t="s">
        <v>1213</v>
      </c>
      <c r="C356" s="13" t="s">
        <v>901</v>
      </c>
      <c r="D356" s="18" t="s">
        <v>861</v>
      </c>
      <c r="E356" s="1" t="s">
        <v>100</v>
      </c>
      <c r="F356" s="67">
        <v>127.08</v>
      </c>
      <c r="G356" s="67">
        <v>0</v>
      </c>
      <c r="H356" s="67">
        <f>F356</f>
        <v>127.08</v>
      </c>
      <c r="I356" s="67">
        <v>0</v>
      </c>
      <c r="J356" s="67">
        <v>0</v>
      </c>
      <c r="K356" s="40">
        <v>44986</v>
      </c>
    </row>
    <row r="357" spans="1:11" ht="38.25" x14ac:dyDescent="0.25">
      <c r="A357" s="3">
        <f t="shared" si="6"/>
        <v>349</v>
      </c>
      <c r="B357" s="19" t="s">
        <v>1304</v>
      </c>
      <c r="C357" s="17" t="s">
        <v>709</v>
      </c>
      <c r="D357" s="17" t="s">
        <v>395</v>
      </c>
      <c r="E357" s="1" t="s">
        <v>100</v>
      </c>
      <c r="F357" s="67">
        <v>110</v>
      </c>
      <c r="G357" s="67">
        <v>0</v>
      </c>
      <c r="H357" s="67">
        <v>110</v>
      </c>
      <c r="I357" s="67">
        <v>0</v>
      </c>
      <c r="J357" s="67">
        <v>0</v>
      </c>
      <c r="K357" s="42">
        <v>44986</v>
      </c>
    </row>
    <row r="358" spans="1:11" ht="38.25" x14ac:dyDescent="0.25">
      <c r="A358" s="3">
        <f t="shared" si="6"/>
        <v>350</v>
      </c>
      <c r="B358" s="19" t="s">
        <v>1304</v>
      </c>
      <c r="C358" s="17" t="s">
        <v>710</v>
      </c>
      <c r="D358" s="17" t="s">
        <v>711</v>
      </c>
      <c r="E358" s="1" t="s">
        <v>100</v>
      </c>
      <c r="F358" s="67">
        <v>350</v>
      </c>
      <c r="G358" s="67">
        <v>0</v>
      </c>
      <c r="H358" s="67">
        <v>350</v>
      </c>
      <c r="I358" s="67">
        <v>0</v>
      </c>
      <c r="J358" s="67">
        <v>0</v>
      </c>
      <c r="K358" s="42">
        <v>44986</v>
      </c>
    </row>
    <row r="359" spans="1:11" ht="38.25" x14ac:dyDescent="0.25">
      <c r="A359" s="3">
        <f t="shared" si="6"/>
        <v>351</v>
      </c>
      <c r="B359" s="19" t="s">
        <v>1304</v>
      </c>
      <c r="C359" s="17" t="s">
        <v>713</v>
      </c>
      <c r="D359" s="17" t="s">
        <v>236</v>
      </c>
      <c r="E359" s="1" t="s">
        <v>100</v>
      </c>
      <c r="F359" s="67">
        <v>100</v>
      </c>
      <c r="G359" s="67">
        <v>0</v>
      </c>
      <c r="H359" s="67">
        <v>100</v>
      </c>
      <c r="I359" s="67">
        <v>0</v>
      </c>
      <c r="J359" s="67">
        <v>0</v>
      </c>
      <c r="K359" s="42">
        <v>44986</v>
      </c>
    </row>
    <row r="360" spans="1:11" ht="38.25" x14ac:dyDescent="0.25">
      <c r="A360" s="3">
        <f t="shared" si="6"/>
        <v>352</v>
      </c>
      <c r="B360" s="19" t="s">
        <v>1304</v>
      </c>
      <c r="C360" s="17" t="s">
        <v>715</v>
      </c>
      <c r="D360" s="17" t="s">
        <v>404</v>
      </c>
      <c r="E360" s="1" t="s">
        <v>100</v>
      </c>
      <c r="F360" s="67">
        <v>250</v>
      </c>
      <c r="G360" s="67">
        <v>0</v>
      </c>
      <c r="H360" s="67">
        <v>250</v>
      </c>
      <c r="I360" s="67">
        <v>0</v>
      </c>
      <c r="J360" s="67">
        <v>0</v>
      </c>
      <c r="K360" s="42">
        <v>44986</v>
      </c>
    </row>
    <row r="361" spans="1:11" ht="38.25" x14ac:dyDescent="0.25">
      <c r="A361" s="3">
        <f t="shared" si="6"/>
        <v>353</v>
      </c>
      <c r="B361" s="14" t="s">
        <v>1293</v>
      </c>
      <c r="C361" s="1" t="s">
        <v>502</v>
      </c>
      <c r="D361" s="1" t="s">
        <v>234</v>
      </c>
      <c r="E361" s="1" t="s">
        <v>100</v>
      </c>
      <c r="F361" s="67">
        <v>200</v>
      </c>
      <c r="G361" s="67">
        <v>0</v>
      </c>
      <c r="H361" s="67">
        <v>200</v>
      </c>
      <c r="I361" s="67">
        <v>0</v>
      </c>
      <c r="J361" s="67">
        <v>0</v>
      </c>
      <c r="K361" s="15">
        <v>44986</v>
      </c>
    </row>
    <row r="362" spans="1:11" ht="63.75" x14ac:dyDescent="0.25">
      <c r="A362" s="3">
        <f t="shared" si="6"/>
        <v>354</v>
      </c>
      <c r="B362" s="1" t="s">
        <v>1265</v>
      </c>
      <c r="C362" s="1" t="s">
        <v>1192</v>
      </c>
      <c r="D362" s="1" t="s">
        <v>458</v>
      </c>
      <c r="E362" s="1" t="s">
        <v>100</v>
      </c>
      <c r="F362" s="67">
        <v>600</v>
      </c>
      <c r="G362" s="67">
        <v>0</v>
      </c>
      <c r="H362" s="67">
        <v>600</v>
      </c>
      <c r="I362" s="67">
        <v>0</v>
      </c>
      <c r="J362" s="67">
        <v>0</v>
      </c>
      <c r="K362" s="15">
        <v>44986</v>
      </c>
    </row>
    <row r="363" spans="1:11" ht="63.75" x14ac:dyDescent="0.25">
      <c r="A363" s="3">
        <f t="shared" si="6"/>
        <v>355</v>
      </c>
      <c r="B363" s="1" t="s">
        <v>1265</v>
      </c>
      <c r="C363" s="1" t="s">
        <v>1184</v>
      </c>
      <c r="D363" s="1" t="s">
        <v>1187</v>
      </c>
      <c r="E363" s="1" t="s">
        <v>100</v>
      </c>
      <c r="F363" s="67">
        <v>2500</v>
      </c>
      <c r="G363" s="67">
        <v>0</v>
      </c>
      <c r="H363" s="67">
        <v>2500</v>
      </c>
      <c r="I363" s="67">
        <v>0</v>
      </c>
      <c r="J363" s="67">
        <v>0</v>
      </c>
      <c r="K363" s="15">
        <v>44986</v>
      </c>
    </row>
    <row r="364" spans="1:11" ht="63.75" x14ac:dyDescent="0.25">
      <c r="A364" s="3">
        <f t="shared" si="6"/>
        <v>356</v>
      </c>
      <c r="B364" s="25" t="s">
        <v>1265</v>
      </c>
      <c r="C364" s="25" t="s">
        <v>1196</v>
      </c>
      <c r="D364" s="25" t="s">
        <v>529</v>
      </c>
      <c r="E364" s="1" t="s">
        <v>100</v>
      </c>
      <c r="F364" s="67">
        <v>700</v>
      </c>
      <c r="G364" s="67">
        <v>0</v>
      </c>
      <c r="H364" s="67">
        <v>700</v>
      </c>
      <c r="I364" s="67">
        <v>0</v>
      </c>
      <c r="J364" s="67">
        <v>0</v>
      </c>
      <c r="K364" s="15">
        <v>44986</v>
      </c>
    </row>
    <row r="365" spans="1:11" ht="63.75" x14ac:dyDescent="0.25">
      <c r="A365" s="3">
        <f t="shared" si="6"/>
        <v>357</v>
      </c>
      <c r="B365" s="25" t="s">
        <v>1265</v>
      </c>
      <c r="C365" s="25" t="s">
        <v>1197</v>
      </c>
      <c r="D365" s="25" t="s">
        <v>236</v>
      </c>
      <c r="E365" s="1" t="s">
        <v>100</v>
      </c>
      <c r="F365" s="67">
        <v>900</v>
      </c>
      <c r="G365" s="67">
        <v>0</v>
      </c>
      <c r="H365" s="67">
        <v>900</v>
      </c>
      <c r="I365" s="67">
        <v>0</v>
      </c>
      <c r="J365" s="67">
        <v>0</v>
      </c>
      <c r="K365" s="15">
        <v>44986</v>
      </c>
    </row>
    <row r="366" spans="1:11" ht="63.75" x14ac:dyDescent="0.25">
      <c r="A366" s="3">
        <f t="shared" si="6"/>
        <v>358</v>
      </c>
      <c r="B366" s="1" t="s">
        <v>1290</v>
      </c>
      <c r="C366" s="2" t="s">
        <v>583</v>
      </c>
      <c r="D366" s="1" t="s">
        <v>584</v>
      </c>
      <c r="E366" s="1" t="s">
        <v>100</v>
      </c>
      <c r="F366" s="67">
        <v>114.6075</v>
      </c>
      <c r="G366" s="67">
        <v>0</v>
      </c>
      <c r="H366" s="67">
        <f>F366</f>
        <v>114.6075</v>
      </c>
      <c r="I366" s="67">
        <v>0</v>
      </c>
      <c r="J366" s="67">
        <v>0</v>
      </c>
      <c r="K366" s="15">
        <v>44986</v>
      </c>
    </row>
    <row r="367" spans="1:11" ht="38.25" x14ac:dyDescent="0.25">
      <c r="A367" s="3">
        <f t="shared" si="6"/>
        <v>359</v>
      </c>
      <c r="B367" s="5" t="s">
        <v>1291</v>
      </c>
      <c r="C367" s="12" t="s">
        <v>621</v>
      </c>
      <c r="D367" s="5" t="s">
        <v>622</v>
      </c>
      <c r="E367" s="1" t="s">
        <v>100</v>
      </c>
      <c r="F367" s="67">
        <v>425</v>
      </c>
      <c r="G367" s="67">
        <v>0</v>
      </c>
      <c r="H367" s="67">
        <v>425</v>
      </c>
      <c r="I367" s="67">
        <v>0</v>
      </c>
      <c r="J367" s="67">
        <v>0</v>
      </c>
      <c r="K367" s="41">
        <v>44986</v>
      </c>
    </row>
    <row r="368" spans="1:11" ht="38.25" x14ac:dyDescent="0.25">
      <c r="A368" s="3">
        <f t="shared" si="6"/>
        <v>360</v>
      </c>
      <c r="B368" s="21" t="s">
        <v>1284</v>
      </c>
      <c r="C368" s="21" t="s">
        <v>429</v>
      </c>
      <c r="D368" s="21" t="s">
        <v>236</v>
      </c>
      <c r="E368" s="1" t="s">
        <v>100</v>
      </c>
      <c r="F368" s="67">
        <v>300</v>
      </c>
      <c r="G368" s="67">
        <v>0</v>
      </c>
      <c r="H368" s="67">
        <f>F368</f>
        <v>300</v>
      </c>
      <c r="I368" s="67">
        <v>0</v>
      </c>
      <c r="J368" s="67">
        <v>0</v>
      </c>
      <c r="K368" s="43">
        <v>44986</v>
      </c>
    </row>
    <row r="369" spans="1:11" ht="89.25" x14ac:dyDescent="0.25">
      <c r="A369" s="3">
        <f t="shared" si="6"/>
        <v>361</v>
      </c>
      <c r="B369" s="1" t="s">
        <v>1272</v>
      </c>
      <c r="C369" s="1" t="s">
        <v>526</v>
      </c>
      <c r="D369" s="1" t="s">
        <v>527</v>
      </c>
      <c r="E369" s="18" t="s">
        <v>870</v>
      </c>
      <c r="F369" s="67">
        <v>75</v>
      </c>
      <c r="G369" s="67">
        <v>0</v>
      </c>
      <c r="H369" s="67">
        <v>75</v>
      </c>
      <c r="I369" s="67">
        <v>0</v>
      </c>
      <c r="J369" s="67">
        <v>0</v>
      </c>
      <c r="K369" s="15">
        <v>44986</v>
      </c>
    </row>
    <row r="370" spans="1:11" ht="38.25" x14ac:dyDescent="0.25">
      <c r="A370" s="3">
        <f t="shared" si="6"/>
        <v>362</v>
      </c>
      <c r="B370" s="1" t="s">
        <v>1273</v>
      </c>
      <c r="C370" s="21" t="s">
        <v>369</v>
      </c>
      <c r="D370" s="21" t="s">
        <v>370</v>
      </c>
      <c r="E370" s="1" t="s">
        <v>100</v>
      </c>
      <c r="F370" s="67">
        <v>350</v>
      </c>
      <c r="G370" s="67">
        <v>0</v>
      </c>
      <c r="H370" s="67">
        <v>350</v>
      </c>
      <c r="I370" s="67">
        <v>0</v>
      </c>
      <c r="J370" s="67">
        <v>0</v>
      </c>
      <c r="K370" s="15">
        <v>44986</v>
      </c>
    </row>
    <row r="371" spans="1:11" ht="38.25" x14ac:dyDescent="0.25">
      <c r="A371" s="3">
        <f t="shared" si="6"/>
        <v>363</v>
      </c>
      <c r="B371" s="1" t="s">
        <v>1273</v>
      </c>
      <c r="C371" s="21" t="s">
        <v>371</v>
      </c>
      <c r="D371" s="21" t="s">
        <v>362</v>
      </c>
      <c r="E371" s="1" t="s">
        <v>100</v>
      </c>
      <c r="F371" s="67">
        <v>150</v>
      </c>
      <c r="G371" s="67">
        <v>0</v>
      </c>
      <c r="H371" s="67">
        <v>150</v>
      </c>
      <c r="I371" s="67">
        <v>0</v>
      </c>
      <c r="J371" s="67">
        <v>0</v>
      </c>
      <c r="K371" s="15">
        <v>44986</v>
      </c>
    </row>
    <row r="372" spans="1:11" ht="63.75" x14ac:dyDescent="0.25">
      <c r="A372" s="3">
        <f t="shared" si="6"/>
        <v>364</v>
      </c>
      <c r="B372" s="1" t="s">
        <v>1273</v>
      </c>
      <c r="C372" s="21" t="s">
        <v>379</v>
      </c>
      <c r="D372" s="21" t="s">
        <v>380</v>
      </c>
      <c r="E372" s="1" t="s">
        <v>100</v>
      </c>
      <c r="F372" s="67">
        <v>205.98</v>
      </c>
      <c r="G372" s="67">
        <v>0</v>
      </c>
      <c r="H372" s="67">
        <v>205.98</v>
      </c>
      <c r="I372" s="67">
        <v>0</v>
      </c>
      <c r="J372" s="67">
        <v>0</v>
      </c>
      <c r="K372" s="15">
        <v>44986</v>
      </c>
    </row>
    <row r="373" spans="1:11" ht="63.75" x14ac:dyDescent="0.25">
      <c r="A373" s="3">
        <f t="shared" si="6"/>
        <v>365</v>
      </c>
      <c r="B373" s="1" t="s">
        <v>1279</v>
      </c>
      <c r="C373" s="2" t="s">
        <v>222</v>
      </c>
      <c r="D373" s="1" t="s">
        <v>218</v>
      </c>
      <c r="E373" s="1" t="s">
        <v>100</v>
      </c>
      <c r="F373" s="67">
        <v>100</v>
      </c>
      <c r="G373" s="67">
        <v>0</v>
      </c>
      <c r="H373" s="67">
        <f>F373</f>
        <v>100</v>
      </c>
      <c r="I373" s="67">
        <v>0</v>
      </c>
      <c r="J373" s="67">
        <v>0</v>
      </c>
      <c r="K373" s="15">
        <v>44986</v>
      </c>
    </row>
    <row r="374" spans="1:11" ht="38.25" x14ac:dyDescent="0.25">
      <c r="A374" s="3">
        <f t="shared" si="6"/>
        <v>366</v>
      </c>
      <c r="B374" s="8" t="s">
        <v>1281</v>
      </c>
      <c r="C374" s="21" t="s">
        <v>1029</v>
      </c>
      <c r="D374" s="21" t="s">
        <v>404</v>
      </c>
      <c r="E374" s="1" t="s">
        <v>100</v>
      </c>
      <c r="F374" s="67">
        <v>630</v>
      </c>
      <c r="G374" s="67">
        <v>0</v>
      </c>
      <c r="H374" s="67">
        <f>F374</f>
        <v>630</v>
      </c>
      <c r="I374" s="67">
        <v>0</v>
      </c>
      <c r="J374" s="67">
        <v>0</v>
      </c>
      <c r="K374" s="15">
        <v>44986</v>
      </c>
    </row>
    <row r="375" spans="1:11" ht="89.25" x14ac:dyDescent="0.25">
      <c r="A375" s="3">
        <f t="shared" si="6"/>
        <v>367</v>
      </c>
      <c r="B375" s="1" t="s">
        <v>1212</v>
      </c>
      <c r="C375" s="2" t="s">
        <v>1075</v>
      </c>
      <c r="D375" s="1" t="s">
        <v>1057</v>
      </c>
      <c r="E375" s="1" t="s">
        <v>100</v>
      </c>
      <c r="F375" s="67">
        <v>119.2</v>
      </c>
      <c r="G375" s="67">
        <v>0</v>
      </c>
      <c r="H375" s="67">
        <v>119.2</v>
      </c>
      <c r="I375" s="67">
        <v>0</v>
      </c>
      <c r="J375" s="67">
        <v>0</v>
      </c>
      <c r="K375" s="15">
        <v>44986</v>
      </c>
    </row>
    <row r="376" spans="1:11" ht="89.25" x14ac:dyDescent="0.25">
      <c r="A376" s="3">
        <f t="shared" si="6"/>
        <v>368</v>
      </c>
      <c r="B376" s="1" t="s">
        <v>1212</v>
      </c>
      <c r="C376" s="2" t="s">
        <v>1085</v>
      </c>
      <c r="D376" s="1" t="s">
        <v>1054</v>
      </c>
      <c r="E376" s="1" t="s">
        <v>100</v>
      </c>
      <c r="F376" s="67">
        <v>626.4</v>
      </c>
      <c r="G376" s="67">
        <v>0</v>
      </c>
      <c r="H376" s="67">
        <v>626.4</v>
      </c>
      <c r="I376" s="67">
        <v>0</v>
      </c>
      <c r="J376" s="67">
        <v>0</v>
      </c>
      <c r="K376" s="15">
        <v>44986</v>
      </c>
    </row>
    <row r="377" spans="1:11" ht="89.25" x14ac:dyDescent="0.25">
      <c r="A377" s="3">
        <f t="shared" si="6"/>
        <v>369</v>
      </c>
      <c r="B377" s="1" t="s">
        <v>1212</v>
      </c>
      <c r="C377" s="2" t="s">
        <v>1086</v>
      </c>
      <c r="D377" s="1" t="s">
        <v>1049</v>
      </c>
      <c r="E377" s="1" t="s">
        <v>100</v>
      </c>
      <c r="F377" s="67">
        <v>440</v>
      </c>
      <c r="G377" s="67">
        <v>0</v>
      </c>
      <c r="H377" s="67">
        <v>440</v>
      </c>
      <c r="I377" s="67">
        <v>0</v>
      </c>
      <c r="J377" s="67">
        <v>0</v>
      </c>
      <c r="K377" s="15">
        <v>44986</v>
      </c>
    </row>
    <row r="378" spans="1:11" ht="89.25" x14ac:dyDescent="0.25">
      <c r="A378" s="3">
        <f t="shared" si="6"/>
        <v>370</v>
      </c>
      <c r="B378" s="1" t="s">
        <v>1212</v>
      </c>
      <c r="C378" s="2" t="s">
        <v>1087</v>
      </c>
      <c r="D378" s="1" t="s">
        <v>1048</v>
      </c>
      <c r="E378" s="1" t="s">
        <v>100</v>
      </c>
      <c r="F378" s="67">
        <v>216</v>
      </c>
      <c r="G378" s="67">
        <v>0</v>
      </c>
      <c r="H378" s="67">
        <v>216</v>
      </c>
      <c r="I378" s="67">
        <v>0</v>
      </c>
      <c r="J378" s="67">
        <v>0</v>
      </c>
      <c r="K378" s="15">
        <v>44986</v>
      </c>
    </row>
    <row r="379" spans="1:11" ht="89.25" x14ac:dyDescent="0.25">
      <c r="A379" s="3">
        <f t="shared" si="6"/>
        <v>371</v>
      </c>
      <c r="B379" s="1" t="s">
        <v>1212</v>
      </c>
      <c r="C379" s="2" t="s">
        <v>1089</v>
      </c>
      <c r="D379" s="1" t="s">
        <v>1056</v>
      </c>
      <c r="E379" s="1" t="s">
        <v>100</v>
      </c>
      <c r="F379" s="67">
        <v>359.4</v>
      </c>
      <c r="G379" s="67">
        <v>0</v>
      </c>
      <c r="H379" s="67">
        <v>359.4</v>
      </c>
      <c r="I379" s="67">
        <v>0</v>
      </c>
      <c r="J379" s="67">
        <v>0</v>
      </c>
      <c r="K379" s="15">
        <v>44986</v>
      </c>
    </row>
    <row r="380" spans="1:11" ht="89.25" x14ac:dyDescent="0.25">
      <c r="A380" s="3">
        <f t="shared" si="6"/>
        <v>372</v>
      </c>
      <c r="B380" s="1" t="s">
        <v>1212</v>
      </c>
      <c r="C380" s="2" t="s">
        <v>1090</v>
      </c>
      <c r="D380" s="1" t="s">
        <v>1046</v>
      </c>
      <c r="E380" s="1" t="s">
        <v>100</v>
      </c>
      <c r="F380" s="67">
        <v>1000</v>
      </c>
      <c r="G380" s="67">
        <v>0</v>
      </c>
      <c r="H380" s="67">
        <v>1000</v>
      </c>
      <c r="I380" s="67">
        <v>0</v>
      </c>
      <c r="J380" s="67">
        <v>0</v>
      </c>
      <c r="K380" s="15">
        <v>44986</v>
      </c>
    </row>
    <row r="381" spans="1:11" ht="89.25" x14ac:dyDescent="0.25">
      <c r="A381" s="3">
        <f t="shared" si="6"/>
        <v>373</v>
      </c>
      <c r="B381" s="1" t="s">
        <v>1212</v>
      </c>
      <c r="C381" s="2" t="s">
        <v>1091</v>
      </c>
      <c r="D381" s="1" t="s">
        <v>1062</v>
      </c>
      <c r="E381" s="1" t="s">
        <v>100</v>
      </c>
      <c r="F381" s="67">
        <v>2251.1999999999998</v>
      </c>
      <c r="G381" s="67">
        <v>0</v>
      </c>
      <c r="H381" s="67">
        <v>2251.1999999999998</v>
      </c>
      <c r="I381" s="67">
        <v>0</v>
      </c>
      <c r="J381" s="67">
        <v>0</v>
      </c>
      <c r="K381" s="15">
        <v>44986</v>
      </c>
    </row>
    <row r="382" spans="1:11" ht="63.75" x14ac:dyDescent="0.25">
      <c r="A382" s="3">
        <f t="shared" si="6"/>
        <v>374</v>
      </c>
      <c r="B382" s="28" t="s">
        <v>1305</v>
      </c>
      <c r="C382" s="21" t="s">
        <v>444</v>
      </c>
      <c r="D382" s="28" t="s">
        <v>445</v>
      </c>
      <c r="E382" s="1" t="s">
        <v>100</v>
      </c>
      <c r="F382" s="67">
        <f>H382</f>
        <v>685</v>
      </c>
      <c r="G382" s="67">
        <v>0</v>
      </c>
      <c r="H382" s="67">
        <v>685</v>
      </c>
      <c r="I382" s="67">
        <v>0</v>
      </c>
      <c r="J382" s="67">
        <v>0</v>
      </c>
      <c r="K382" s="46">
        <v>44986</v>
      </c>
    </row>
    <row r="383" spans="1:11" ht="76.5" x14ac:dyDescent="0.25">
      <c r="A383" s="3">
        <f t="shared" si="6"/>
        <v>375</v>
      </c>
      <c r="B383" s="1" t="s">
        <v>1215</v>
      </c>
      <c r="C383" s="2" t="s">
        <v>1157</v>
      </c>
      <c r="D383" s="1" t="s">
        <v>1158</v>
      </c>
      <c r="E383" s="18" t="s">
        <v>870</v>
      </c>
      <c r="F383" s="67">
        <v>131.5</v>
      </c>
      <c r="G383" s="67">
        <v>0</v>
      </c>
      <c r="H383" s="67">
        <v>131.5</v>
      </c>
      <c r="I383" s="67">
        <v>0</v>
      </c>
      <c r="J383" s="67">
        <v>0</v>
      </c>
      <c r="K383" s="15">
        <v>44986</v>
      </c>
    </row>
    <row r="384" spans="1:11" ht="51" x14ac:dyDescent="0.25">
      <c r="A384" s="3">
        <f t="shared" si="6"/>
        <v>376</v>
      </c>
      <c r="B384" s="1" t="s">
        <v>1215</v>
      </c>
      <c r="C384" s="2" t="s">
        <v>1166</v>
      </c>
      <c r="D384" s="1" t="s">
        <v>1167</v>
      </c>
      <c r="E384" s="1" t="s">
        <v>100</v>
      </c>
      <c r="F384" s="67">
        <v>343</v>
      </c>
      <c r="G384" s="67">
        <v>0</v>
      </c>
      <c r="H384" s="67">
        <v>343</v>
      </c>
      <c r="I384" s="67">
        <v>0</v>
      </c>
      <c r="J384" s="67">
        <v>0</v>
      </c>
      <c r="K384" s="15">
        <v>44986</v>
      </c>
    </row>
    <row r="385" spans="1:11" ht="140.25" x14ac:dyDescent="0.25">
      <c r="A385" s="3">
        <f t="shared" si="6"/>
        <v>377</v>
      </c>
      <c r="B385" s="2" t="s">
        <v>1204</v>
      </c>
      <c r="C385" s="2" t="s">
        <v>1175</v>
      </c>
      <c r="D385" s="1" t="s">
        <v>1171</v>
      </c>
      <c r="E385" s="1" t="s">
        <v>100</v>
      </c>
      <c r="F385" s="67">
        <v>4896</v>
      </c>
      <c r="G385" s="67">
        <v>0</v>
      </c>
      <c r="H385" s="67">
        <v>4896</v>
      </c>
      <c r="I385" s="67">
        <v>0</v>
      </c>
      <c r="J385" s="67">
        <v>0</v>
      </c>
      <c r="K385" s="15">
        <v>45017</v>
      </c>
    </row>
    <row r="386" spans="1:11" ht="63.75" x14ac:dyDescent="0.25">
      <c r="A386" s="3">
        <f t="shared" si="6"/>
        <v>378</v>
      </c>
      <c r="B386" s="19" t="s">
        <v>1304</v>
      </c>
      <c r="C386" s="17" t="s">
        <v>712</v>
      </c>
      <c r="D386" s="17" t="s">
        <v>229</v>
      </c>
      <c r="E386" s="1" t="s">
        <v>100</v>
      </c>
      <c r="F386" s="67">
        <v>787.5</v>
      </c>
      <c r="G386" s="67">
        <v>0</v>
      </c>
      <c r="H386" s="67">
        <v>787.5</v>
      </c>
      <c r="I386" s="67">
        <v>0</v>
      </c>
      <c r="J386" s="67">
        <v>0</v>
      </c>
      <c r="K386" s="42">
        <v>45017</v>
      </c>
    </row>
    <row r="387" spans="1:11" ht="38.25" x14ac:dyDescent="0.25">
      <c r="A387" s="3">
        <f t="shared" si="6"/>
        <v>379</v>
      </c>
      <c r="B387" s="14" t="s">
        <v>1293</v>
      </c>
      <c r="C387" s="1" t="s">
        <v>501</v>
      </c>
      <c r="D387" s="1" t="s">
        <v>468</v>
      </c>
      <c r="E387" s="1" t="s">
        <v>100</v>
      </c>
      <c r="F387" s="67">
        <v>1500</v>
      </c>
      <c r="G387" s="67">
        <v>0</v>
      </c>
      <c r="H387" s="67">
        <v>1500</v>
      </c>
      <c r="I387" s="67">
        <v>0</v>
      </c>
      <c r="J387" s="67">
        <v>0</v>
      </c>
      <c r="K387" s="15">
        <v>45017</v>
      </c>
    </row>
    <row r="388" spans="1:11" ht="51" x14ac:dyDescent="0.25">
      <c r="A388" s="3">
        <f t="shared" si="6"/>
        <v>380</v>
      </c>
      <c r="B388" s="14" t="s">
        <v>1293</v>
      </c>
      <c r="C388" s="1" t="s">
        <v>503</v>
      </c>
      <c r="D388" s="1" t="s">
        <v>504</v>
      </c>
      <c r="E388" s="1" t="s">
        <v>1224</v>
      </c>
      <c r="F388" s="67">
        <v>1000</v>
      </c>
      <c r="G388" s="67">
        <v>0</v>
      </c>
      <c r="H388" s="67">
        <v>1000</v>
      </c>
      <c r="I388" s="67">
        <v>0</v>
      </c>
      <c r="J388" s="67">
        <v>0</v>
      </c>
      <c r="K388" s="15">
        <v>45017</v>
      </c>
    </row>
    <row r="389" spans="1:11" ht="63.75" x14ac:dyDescent="0.25">
      <c r="A389" s="3">
        <f t="shared" si="6"/>
        <v>381</v>
      </c>
      <c r="B389" s="1" t="s">
        <v>1265</v>
      </c>
      <c r="C389" s="1" t="s">
        <v>1193</v>
      </c>
      <c r="D389" s="1" t="s">
        <v>216</v>
      </c>
      <c r="E389" s="1" t="s">
        <v>100</v>
      </c>
      <c r="F389" s="67">
        <v>14000</v>
      </c>
      <c r="G389" s="67">
        <v>0</v>
      </c>
      <c r="H389" s="67">
        <v>14000</v>
      </c>
      <c r="I389" s="67">
        <v>0</v>
      </c>
      <c r="J389" s="67">
        <v>0</v>
      </c>
      <c r="K389" s="15">
        <v>45017</v>
      </c>
    </row>
    <row r="390" spans="1:11" ht="38.25" x14ac:dyDescent="0.25">
      <c r="A390" s="3">
        <f t="shared" si="6"/>
        <v>382</v>
      </c>
      <c r="B390" s="5" t="s">
        <v>1291</v>
      </c>
      <c r="C390" s="12" t="s">
        <v>623</v>
      </c>
      <c r="D390" s="5" t="s">
        <v>491</v>
      </c>
      <c r="E390" s="1" t="s">
        <v>100</v>
      </c>
      <c r="F390" s="67">
        <v>350</v>
      </c>
      <c r="G390" s="67">
        <v>0</v>
      </c>
      <c r="H390" s="67">
        <v>350</v>
      </c>
      <c r="I390" s="67">
        <v>0</v>
      </c>
      <c r="J390" s="67">
        <v>0</v>
      </c>
      <c r="K390" s="41">
        <v>45017</v>
      </c>
    </row>
    <row r="391" spans="1:11" ht="63.75" x14ac:dyDescent="0.25">
      <c r="A391" s="3">
        <f t="shared" si="6"/>
        <v>383</v>
      </c>
      <c r="B391" s="21" t="s">
        <v>1284</v>
      </c>
      <c r="C391" s="21" t="s">
        <v>412</v>
      </c>
      <c r="D391" s="21" t="s">
        <v>413</v>
      </c>
      <c r="E391" s="1" t="s">
        <v>100</v>
      </c>
      <c r="F391" s="67">
        <v>650</v>
      </c>
      <c r="G391" s="67">
        <v>0</v>
      </c>
      <c r="H391" s="67">
        <f>F391</f>
        <v>650</v>
      </c>
      <c r="I391" s="67">
        <v>0</v>
      </c>
      <c r="J391" s="67">
        <v>0</v>
      </c>
      <c r="K391" s="43">
        <v>45017</v>
      </c>
    </row>
    <row r="392" spans="1:11" ht="63.75" x14ac:dyDescent="0.25">
      <c r="A392" s="3">
        <f t="shared" si="6"/>
        <v>384</v>
      </c>
      <c r="B392" s="1" t="s">
        <v>1269</v>
      </c>
      <c r="C392" s="2" t="str">
        <f>'[1]Лист 2'!$F$58</f>
        <v>233860301267486030100100190005629244</v>
      </c>
      <c r="D392" s="1" t="str">
        <f>'[1]Лист 2'!$AR$58</f>
        <v xml:space="preserve">Оказание в летний период 2023 года услуг по организации питания детей в лагере дневного пребывания </v>
      </c>
      <c r="E392" s="1" t="s">
        <v>100</v>
      </c>
      <c r="F392" s="67">
        <v>641.79999999999995</v>
      </c>
      <c r="G392" s="67">
        <v>0</v>
      </c>
      <c r="H392" s="67">
        <f>F392</f>
        <v>641.79999999999995</v>
      </c>
      <c r="I392" s="67">
        <v>0</v>
      </c>
      <c r="J392" s="67">
        <v>0</v>
      </c>
      <c r="K392" s="15">
        <v>45017</v>
      </c>
    </row>
    <row r="393" spans="1:11" ht="38.25" x14ac:dyDescent="0.25">
      <c r="A393" s="3">
        <f t="shared" si="6"/>
        <v>385</v>
      </c>
      <c r="B393" s="1" t="s">
        <v>1272</v>
      </c>
      <c r="C393" s="1" t="s">
        <v>530</v>
      </c>
      <c r="D393" s="1" t="s">
        <v>531</v>
      </c>
      <c r="E393" s="1" t="s">
        <v>100</v>
      </c>
      <c r="F393" s="67">
        <v>1053.06</v>
      </c>
      <c r="G393" s="67">
        <v>0</v>
      </c>
      <c r="H393" s="67">
        <v>1053.06</v>
      </c>
      <c r="I393" s="67">
        <v>0</v>
      </c>
      <c r="J393" s="67">
        <v>0</v>
      </c>
      <c r="K393" s="15">
        <v>45017</v>
      </c>
    </row>
    <row r="394" spans="1:11" ht="63.75" x14ac:dyDescent="0.25">
      <c r="A394" s="3">
        <f t="shared" si="6"/>
        <v>386</v>
      </c>
      <c r="B394" s="1" t="s">
        <v>1272</v>
      </c>
      <c r="C394" s="1" t="s">
        <v>534</v>
      </c>
      <c r="D394" s="1" t="s">
        <v>535</v>
      </c>
      <c r="E394" s="1" t="s">
        <v>100</v>
      </c>
      <c r="F394" s="67">
        <v>906.05</v>
      </c>
      <c r="G394" s="67">
        <v>0</v>
      </c>
      <c r="H394" s="67">
        <v>906.05</v>
      </c>
      <c r="I394" s="67">
        <v>0</v>
      </c>
      <c r="J394" s="67">
        <v>0</v>
      </c>
      <c r="K394" s="15">
        <v>45017</v>
      </c>
    </row>
    <row r="395" spans="1:11" ht="38.25" x14ac:dyDescent="0.25">
      <c r="A395" s="3">
        <f t="shared" ref="A395:A458" si="7">A394+1</f>
        <v>387</v>
      </c>
      <c r="B395" s="1" t="s">
        <v>1273</v>
      </c>
      <c r="C395" s="21" t="s">
        <v>381</v>
      </c>
      <c r="D395" s="21" t="s">
        <v>382</v>
      </c>
      <c r="E395" s="1" t="s">
        <v>100</v>
      </c>
      <c r="F395" s="67">
        <v>500</v>
      </c>
      <c r="G395" s="67">
        <v>0</v>
      </c>
      <c r="H395" s="67">
        <v>500</v>
      </c>
      <c r="I395" s="67">
        <v>0</v>
      </c>
      <c r="J395" s="67">
        <v>0</v>
      </c>
      <c r="K395" s="15">
        <v>45017</v>
      </c>
    </row>
    <row r="396" spans="1:11" ht="114.75" x14ac:dyDescent="0.25">
      <c r="A396" s="3">
        <f t="shared" si="7"/>
        <v>388</v>
      </c>
      <c r="B396" s="1" t="s">
        <v>1275</v>
      </c>
      <c r="C396" s="2" t="s">
        <v>675</v>
      </c>
      <c r="D396" s="1" t="s">
        <v>658</v>
      </c>
      <c r="E396" s="1" t="s">
        <v>100</v>
      </c>
      <c r="F396" s="67">
        <v>789.91605000000004</v>
      </c>
      <c r="G396" s="67">
        <v>770.47604999999999</v>
      </c>
      <c r="H396" s="67">
        <v>19.440000000000001</v>
      </c>
      <c r="I396" s="67">
        <v>0</v>
      </c>
      <c r="J396" s="67">
        <v>0</v>
      </c>
      <c r="K396" s="15">
        <v>45017</v>
      </c>
    </row>
    <row r="397" spans="1:11" ht="51" x14ac:dyDescent="0.25">
      <c r="A397" s="3">
        <f t="shared" si="7"/>
        <v>389</v>
      </c>
      <c r="B397" s="1" t="s">
        <v>1275</v>
      </c>
      <c r="C397" s="2" t="s">
        <v>680</v>
      </c>
      <c r="D397" s="1" t="s">
        <v>669</v>
      </c>
      <c r="E397" s="18" t="s">
        <v>870</v>
      </c>
      <c r="F397" s="67">
        <v>295.19425000000001</v>
      </c>
      <c r="G397" s="67">
        <v>0</v>
      </c>
      <c r="H397" s="67">
        <v>0</v>
      </c>
      <c r="I397" s="67">
        <f>F397</f>
        <v>295.19425000000001</v>
      </c>
      <c r="J397" s="67">
        <v>0</v>
      </c>
      <c r="K397" s="15">
        <v>45017</v>
      </c>
    </row>
    <row r="398" spans="1:11" ht="63.75" x14ac:dyDescent="0.25">
      <c r="A398" s="3">
        <f t="shared" si="7"/>
        <v>390</v>
      </c>
      <c r="B398" s="1" t="s">
        <v>1275</v>
      </c>
      <c r="C398" s="2" t="s">
        <v>682</v>
      </c>
      <c r="D398" s="1" t="s">
        <v>212</v>
      </c>
      <c r="E398" s="1" t="s">
        <v>100</v>
      </c>
      <c r="F398" s="67">
        <v>639.44349999999997</v>
      </c>
      <c r="G398" s="67">
        <v>0</v>
      </c>
      <c r="H398" s="67">
        <v>0</v>
      </c>
      <c r="I398" s="67">
        <f>F398</f>
        <v>639.44349999999997</v>
      </c>
      <c r="J398" s="67">
        <v>0</v>
      </c>
      <c r="K398" s="15">
        <v>45017</v>
      </c>
    </row>
    <row r="399" spans="1:11" ht="51" x14ac:dyDescent="0.25">
      <c r="A399" s="3">
        <f t="shared" si="7"/>
        <v>391</v>
      </c>
      <c r="B399" s="5" t="s">
        <v>1277</v>
      </c>
      <c r="C399" s="16" t="s">
        <v>287</v>
      </c>
      <c r="D399" s="5" t="s">
        <v>288</v>
      </c>
      <c r="E399" s="18" t="s">
        <v>870</v>
      </c>
      <c r="F399" s="67">
        <v>565</v>
      </c>
      <c r="G399" s="67">
        <v>0</v>
      </c>
      <c r="H399" s="67">
        <v>565</v>
      </c>
      <c r="I399" s="67">
        <v>0</v>
      </c>
      <c r="J399" s="67">
        <v>0</v>
      </c>
      <c r="K399" s="9">
        <v>45017</v>
      </c>
    </row>
    <row r="400" spans="1:11" ht="63.75" x14ac:dyDescent="0.25">
      <c r="A400" s="3">
        <f t="shared" si="7"/>
        <v>392</v>
      </c>
      <c r="B400" s="1" t="s">
        <v>1288</v>
      </c>
      <c r="C400" s="2" t="s">
        <v>326</v>
      </c>
      <c r="D400" s="1" t="s">
        <v>327</v>
      </c>
      <c r="E400" s="1" t="s">
        <v>100</v>
      </c>
      <c r="F400" s="67">
        <v>641.79999999999995</v>
      </c>
      <c r="G400" s="67">
        <v>0</v>
      </c>
      <c r="H400" s="67">
        <v>641.79999999999995</v>
      </c>
      <c r="I400" s="67">
        <v>0</v>
      </c>
      <c r="J400" s="67">
        <v>0</v>
      </c>
      <c r="K400" s="15">
        <v>45017</v>
      </c>
    </row>
    <row r="401" spans="1:11" ht="63.75" x14ac:dyDescent="0.25">
      <c r="A401" s="3">
        <f t="shared" si="7"/>
        <v>393</v>
      </c>
      <c r="B401" s="1" t="s">
        <v>1279</v>
      </c>
      <c r="C401" s="2" t="s">
        <v>228</v>
      </c>
      <c r="D401" s="1" t="s">
        <v>229</v>
      </c>
      <c r="E401" s="1" t="s">
        <v>100</v>
      </c>
      <c r="F401" s="67">
        <v>500</v>
      </c>
      <c r="G401" s="67">
        <v>0</v>
      </c>
      <c r="H401" s="67">
        <f>F401</f>
        <v>500</v>
      </c>
      <c r="I401" s="67">
        <v>0</v>
      </c>
      <c r="J401" s="67">
        <v>0</v>
      </c>
      <c r="K401" s="15">
        <v>45017</v>
      </c>
    </row>
    <row r="402" spans="1:11" ht="51" x14ac:dyDescent="0.25">
      <c r="A402" s="3">
        <f t="shared" si="7"/>
        <v>394</v>
      </c>
      <c r="B402" s="8" t="s">
        <v>1281</v>
      </c>
      <c r="C402" s="21" t="s">
        <v>1019</v>
      </c>
      <c r="D402" s="21" t="s">
        <v>234</v>
      </c>
      <c r="E402" s="18" t="s">
        <v>870</v>
      </c>
      <c r="F402" s="67">
        <v>100</v>
      </c>
      <c r="G402" s="67">
        <v>0</v>
      </c>
      <c r="H402" s="67">
        <f>F402</f>
        <v>100</v>
      </c>
      <c r="I402" s="67">
        <v>0</v>
      </c>
      <c r="J402" s="67">
        <v>0</v>
      </c>
      <c r="K402" s="15">
        <v>45017</v>
      </c>
    </row>
    <row r="403" spans="1:11" ht="51" x14ac:dyDescent="0.25">
      <c r="A403" s="3">
        <f t="shared" si="7"/>
        <v>395</v>
      </c>
      <c r="B403" s="8" t="s">
        <v>1281</v>
      </c>
      <c r="C403" s="21" t="s">
        <v>1020</v>
      </c>
      <c r="D403" s="21" t="s">
        <v>236</v>
      </c>
      <c r="E403" s="18" t="s">
        <v>870</v>
      </c>
      <c r="F403" s="67">
        <v>150</v>
      </c>
      <c r="G403" s="67">
        <v>0</v>
      </c>
      <c r="H403" s="67">
        <v>0</v>
      </c>
      <c r="I403" s="67">
        <f>F403</f>
        <v>150</v>
      </c>
      <c r="J403" s="67">
        <v>0</v>
      </c>
      <c r="K403" s="15">
        <v>45017</v>
      </c>
    </row>
    <row r="404" spans="1:11" ht="51" x14ac:dyDescent="0.25">
      <c r="A404" s="3">
        <f t="shared" si="7"/>
        <v>396</v>
      </c>
      <c r="B404" s="8" t="s">
        <v>1281</v>
      </c>
      <c r="C404" s="21" t="s">
        <v>1021</v>
      </c>
      <c r="D404" s="21" t="s">
        <v>608</v>
      </c>
      <c r="E404" s="1" t="s">
        <v>100</v>
      </c>
      <c r="F404" s="67">
        <v>888.75863000000004</v>
      </c>
      <c r="G404" s="67">
        <v>0</v>
      </c>
      <c r="H404" s="67">
        <f>F404</f>
        <v>888.75863000000004</v>
      </c>
      <c r="I404" s="67">
        <v>0</v>
      </c>
      <c r="J404" s="67">
        <v>0</v>
      </c>
      <c r="K404" s="15">
        <v>45017</v>
      </c>
    </row>
    <row r="405" spans="1:11" ht="63.75" x14ac:dyDescent="0.25">
      <c r="A405" s="3">
        <f t="shared" si="7"/>
        <v>397</v>
      </c>
      <c r="B405" s="8" t="s">
        <v>1281</v>
      </c>
      <c r="C405" s="21" t="s">
        <v>1025</v>
      </c>
      <c r="D405" s="21" t="s">
        <v>1026</v>
      </c>
      <c r="E405" s="1" t="s">
        <v>100</v>
      </c>
      <c r="F405" s="67">
        <v>641.80200000000002</v>
      </c>
      <c r="G405" s="67">
        <v>0</v>
      </c>
      <c r="H405" s="67">
        <f>F405</f>
        <v>641.80200000000002</v>
      </c>
      <c r="I405" s="67">
        <v>0</v>
      </c>
      <c r="J405" s="67">
        <v>0</v>
      </c>
      <c r="K405" s="15">
        <v>45017</v>
      </c>
    </row>
    <row r="406" spans="1:11" ht="102" x14ac:dyDescent="0.25">
      <c r="A406" s="3">
        <f t="shared" si="7"/>
        <v>398</v>
      </c>
      <c r="B406" s="34" t="s">
        <v>876</v>
      </c>
      <c r="C406" s="16" t="s">
        <v>916</v>
      </c>
      <c r="D406" s="8" t="s">
        <v>877</v>
      </c>
      <c r="E406" s="18" t="s">
        <v>870</v>
      </c>
      <c r="F406" s="67">
        <v>350</v>
      </c>
      <c r="G406" s="67">
        <v>0</v>
      </c>
      <c r="H406" s="67">
        <v>350</v>
      </c>
      <c r="I406" s="67">
        <v>0</v>
      </c>
      <c r="J406" s="67">
        <v>0</v>
      </c>
      <c r="K406" s="45">
        <v>45017</v>
      </c>
    </row>
    <row r="407" spans="1:11" ht="102" x14ac:dyDescent="0.25">
      <c r="A407" s="3">
        <f t="shared" si="7"/>
        <v>399</v>
      </c>
      <c r="B407" s="34" t="s">
        <v>876</v>
      </c>
      <c r="C407" s="35" t="s">
        <v>917</v>
      </c>
      <c r="D407" s="8" t="s">
        <v>918</v>
      </c>
      <c r="E407" s="18" t="s">
        <v>870</v>
      </c>
      <c r="F407" s="67">
        <v>280</v>
      </c>
      <c r="G407" s="67">
        <v>0</v>
      </c>
      <c r="H407" s="67">
        <v>280</v>
      </c>
      <c r="I407" s="67">
        <v>0</v>
      </c>
      <c r="J407" s="67">
        <v>0</v>
      </c>
      <c r="K407" s="45">
        <v>45017</v>
      </c>
    </row>
    <row r="408" spans="1:11" ht="89.25" x14ac:dyDescent="0.25">
      <c r="A408" s="3">
        <f t="shared" si="7"/>
        <v>400</v>
      </c>
      <c r="B408" s="1" t="s">
        <v>1212</v>
      </c>
      <c r="C408" s="2" t="s">
        <v>1077</v>
      </c>
      <c r="D408" s="1" t="s">
        <v>1058</v>
      </c>
      <c r="E408" s="1" t="s">
        <v>100</v>
      </c>
      <c r="F408" s="67">
        <v>132.19999999999999</v>
      </c>
      <c r="G408" s="67">
        <v>0</v>
      </c>
      <c r="H408" s="67">
        <v>132.19999999999999</v>
      </c>
      <c r="I408" s="67">
        <v>0</v>
      </c>
      <c r="J408" s="67">
        <v>0</v>
      </c>
      <c r="K408" s="15">
        <v>45017</v>
      </c>
    </row>
    <row r="409" spans="1:11" ht="89.25" x14ac:dyDescent="0.25">
      <c r="A409" s="3">
        <f t="shared" si="7"/>
        <v>401</v>
      </c>
      <c r="B409" s="1" t="s">
        <v>1212</v>
      </c>
      <c r="C409" s="2" t="s">
        <v>1078</v>
      </c>
      <c r="D409" s="1" t="s">
        <v>68</v>
      </c>
      <c r="E409" s="1" t="s">
        <v>100</v>
      </c>
      <c r="F409" s="67">
        <v>973.5</v>
      </c>
      <c r="G409" s="67">
        <v>0</v>
      </c>
      <c r="H409" s="67">
        <v>973.5</v>
      </c>
      <c r="I409" s="67">
        <v>0</v>
      </c>
      <c r="J409" s="67">
        <v>0</v>
      </c>
      <c r="K409" s="15">
        <v>45017</v>
      </c>
    </row>
    <row r="410" spans="1:11" ht="89.25" x14ac:dyDescent="0.25">
      <c r="A410" s="3">
        <f t="shared" si="7"/>
        <v>402</v>
      </c>
      <c r="B410" s="1" t="s">
        <v>1212</v>
      </c>
      <c r="C410" s="2" t="s">
        <v>1082</v>
      </c>
      <c r="D410" s="1" t="s">
        <v>1061</v>
      </c>
      <c r="E410" s="1" t="s">
        <v>100</v>
      </c>
      <c r="F410" s="67">
        <v>299.5</v>
      </c>
      <c r="G410" s="67">
        <v>0</v>
      </c>
      <c r="H410" s="67">
        <v>299.5</v>
      </c>
      <c r="I410" s="67">
        <v>0</v>
      </c>
      <c r="J410" s="67">
        <v>0</v>
      </c>
      <c r="K410" s="15">
        <v>45017</v>
      </c>
    </row>
    <row r="411" spans="1:11" ht="89.25" x14ac:dyDescent="0.25">
      <c r="A411" s="3">
        <f t="shared" si="7"/>
        <v>403</v>
      </c>
      <c r="B411" s="1" t="s">
        <v>1212</v>
      </c>
      <c r="C411" s="2" t="s">
        <v>1083</v>
      </c>
      <c r="D411" s="1" t="s">
        <v>1052</v>
      </c>
      <c r="E411" s="1" t="s">
        <v>100</v>
      </c>
      <c r="F411" s="67">
        <v>268</v>
      </c>
      <c r="G411" s="67">
        <v>0</v>
      </c>
      <c r="H411" s="67">
        <v>268</v>
      </c>
      <c r="I411" s="67">
        <v>0</v>
      </c>
      <c r="J411" s="67">
        <v>0</v>
      </c>
      <c r="K411" s="15">
        <v>45017</v>
      </c>
    </row>
    <row r="412" spans="1:11" ht="51" x14ac:dyDescent="0.25">
      <c r="A412" s="3">
        <f t="shared" si="7"/>
        <v>404</v>
      </c>
      <c r="B412" s="28" t="s">
        <v>1305</v>
      </c>
      <c r="C412" s="21" t="s">
        <v>446</v>
      </c>
      <c r="D412" s="28" t="s">
        <v>447</v>
      </c>
      <c r="E412" s="1" t="s">
        <v>100</v>
      </c>
      <c r="F412" s="67">
        <f>H412</f>
        <v>11845</v>
      </c>
      <c r="G412" s="67">
        <v>0</v>
      </c>
      <c r="H412" s="67">
        <v>11845</v>
      </c>
      <c r="I412" s="67">
        <v>0</v>
      </c>
      <c r="J412" s="67">
        <v>0</v>
      </c>
      <c r="K412" s="46">
        <v>45017</v>
      </c>
    </row>
    <row r="413" spans="1:11" ht="63.75" x14ac:dyDescent="0.25">
      <c r="A413" s="3">
        <f t="shared" si="7"/>
        <v>405</v>
      </c>
      <c r="B413" s="1" t="str">
        <f>$B$16</f>
        <v>Муниципальное казенное учреждение "УМТО"</v>
      </c>
      <c r="C413" s="2" t="str">
        <f>'[1]Лист 2'!$F$62</f>
        <v>233860301267486030100100200005629244</v>
      </c>
      <c r="D413" s="1" t="str">
        <f>'[1]Лист 2'!$AR$37</f>
        <v>Оказание услуг по организации в 2023 учебном году питания обучающихся МБОУ "СШ №32"</v>
      </c>
      <c r="E413" s="1" t="s">
        <v>100</v>
      </c>
      <c r="F413" s="67">
        <v>8921</v>
      </c>
      <c r="G413" s="67">
        <v>0</v>
      </c>
      <c r="H413" s="67">
        <f>F413</f>
        <v>8921</v>
      </c>
      <c r="I413" s="67">
        <v>0</v>
      </c>
      <c r="J413" s="67">
        <v>0</v>
      </c>
      <c r="K413" s="10">
        <v>45047</v>
      </c>
    </row>
    <row r="414" spans="1:11" ht="63.75" x14ac:dyDescent="0.25">
      <c r="A414" s="3">
        <f t="shared" si="7"/>
        <v>406</v>
      </c>
      <c r="B414" s="1" t="s">
        <v>1290</v>
      </c>
      <c r="C414" s="2" t="s">
        <v>581</v>
      </c>
      <c r="D414" s="1" t="s">
        <v>582</v>
      </c>
      <c r="E414" s="1" t="s">
        <v>100</v>
      </c>
      <c r="F414" s="67">
        <v>604.85500000000002</v>
      </c>
      <c r="G414" s="67">
        <v>0</v>
      </c>
      <c r="H414" s="67">
        <f>F414</f>
        <v>604.85500000000002</v>
      </c>
      <c r="I414" s="67">
        <v>0</v>
      </c>
      <c r="J414" s="67">
        <v>0</v>
      </c>
      <c r="K414" s="15">
        <v>45047</v>
      </c>
    </row>
    <row r="415" spans="1:11" ht="63.75" x14ac:dyDescent="0.25">
      <c r="A415" s="3">
        <f t="shared" si="7"/>
        <v>407</v>
      </c>
      <c r="B415" s="5" t="s">
        <v>1291</v>
      </c>
      <c r="C415" s="12" t="s">
        <v>620</v>
      </c>
      <c r="D415" s="5" t="s">
        <v>229</v>
      </c>
      <c r="E415" s="1" t="s">
        <v>100</v>
      </c>
      <c r="F415" s="67">
        <v>481.35</v>
      </c>
      <c r="G415" s="67">
        <v>0</v>
      </c>
      <c r="H415" s="67">
        <v>481.35</v>
      </c>
      <c r="I415" s="67">
        <v>0</v>
      </c>
      <c r="J415" s="67">
        <v>0</v>
      </c>
      <c r="K415" s="41">
        <v>45047</v>
      </c>
    </row>
    <row r="416" spans="1:11" ht="38.25" x14ac:dyDescent="0.25">
      <c r="A416" s="3">
        <f t="shared" si="7"/>
        <v>408</v>
      </c>
      <c r="B416" s="1" t="s">
        <v>1272</v>
      </c>
      <c r="C416" s="1" t="s">
        <v>528</v>
      </c>
      <c r="D416" s="1" t="s">
        <v>529</v>
      </c>
      <c r="E416" s="1" t="s">
        <v>100</v>
      </c>
      <c r="F416" s="67">
        <v>1200</v>
      </c>
      <c r="G416" s="67">
        <v>0</v>
      </c>
      <c r="H416" s="67">
        <v>1200</v>
      </c>
      <c r="I416" s="67">
        <v>0</v>
      </c>
      <c r="J416" s="67">
        <v>0</v>
      </c>
      <c r="K416" s="15">
        <v>45047</v>
      </c>
    </row>
    <row r="417" spans="1:11" ht="63.75" x14ac:dyDescent="0.25">
      <c r="A417" s="3">
        <f t="shared" si="7"/>
        <v>409</v>
      </c>
      <c r="B417" s="1" t="s">
        <v>1273</v>
      </c>
      <c r="C417" s="21" t="s">
        <v>377</v>
      </c>
      <c r="D417" s="21" t="s">
        <v>378</v>
      </c>
      <c r="E417" s="1" t="s">
        <v>100</v>
      </c>
      <c r="F417" s="67">
        <v>1084.4100000000001</v>
      </c>
      <c r="G417" s="67">
        <v>0</v>
      </c>
      <c r="H417" s="67">
        <v>1084.4100000000001</v>
      </c>
      <c r="I417" s="67">
        <v>0</v>
      </c>
      <c r="J417" s="67">
        <v>0</v>
      </c>
      <c r="K417" s="15">
        <v>45047</v>
      </c>
    </row>
    <row r="418" spans="1:11" ht="51" x14ac:dyDescent="0.25">
      <c r="A418" s="3">
        <f t="shared" si="7"/>
        <v>410</v>
      </c>
      <c r="B418" s="1" t="s">
        <v>1275</v>
      </c>
      <c r="C418" s="2" t="s">
        <v>676</v>
      </c>
      <c r="D418" s="1" t="s">
        <v>221</v>
      </c>
      <c r="E418" s="18" t="s">
        <v>870</v>
      </c>
      <c r="F418" s="67">
        <v>87.414919999999995</v>
      </c>
      <c r="G418" s="67">
        <v>87.414919999999995</v>
      </c>
      <c r="H418" s="67">
        <v>0</v>
      </c>
      <c r="I418" s="67">
        <v>0</v>
      </c>
      <c r="J418" s="67">
        <v>0</v>
      </c>
      <c r="K418" s="15">
        <v>45047</v>
      </c>
    </row>
    <row r="419" spans="1:11" ht="63.75" x14ac:dyDescent="0.25">
      <c r="A419" s="3">
        <f t="shared" si="7"/>
        <v>411</v>
      </c>
      <c r="B419" s="1" t="s">
        <v>1275</v>
      </c>
      <c r="C419" s="2" t="s">
        <v>679</v>
      </c>
      <c r="D419" s="1" t="s">
        <v>667</v>
      </c>
      <c r="E419" s="1" t="s">
        <v>100</v>
      </c>
      <c r="F419" s="67">
        <v>1500</v>
      </c>
      <c r="G419" s="67">
        <f>F419</f>
        <v>1500</v>
      </c>
      <c r="H419" s="67">
        <v>0</v>
      </c>
      <c r="I419" s="67">
        <v>0</v>
      </c>
      <c r="J419" s="67">
        <v>0</v>
      </c>
      <c r="K419" s="15">
        <v>45047</v>
      </c>
    </row>
    <row r="420" spans="1:11" ht="51" x14ac:dyDescent="0.25">
      <c r="A420" s="3">
        <f t="shared" si="7"/>
        <v>412</v>
      </c>
      <c r="B420" s="1" t="s">
        <v>1275</v>
      </c>
      <c r="C420" s="2" t="s">
        <v>683</v>
      </c>
      <c r="D420" s="1" t="s">
        <v>52</v>
      </c>
      <c r="E420" s="18" t="s">
        <v>870</v>
      </c>
      <c r="F420" s="67">
        <v>18400.830000000002</v>
      </c>
      <c r="G420" s="67">
        <v>18400.830000000002</v>
      </c>
      <c r="H420" s="67">
        <v>0</v>
      </c>
      <c r="I420" s="67">
        <v>0</v>
      </c>
      <c r="J420" s="67">
        <v>0</v>
      </c>
      <c r="K420" s="15">
        <v>45047</v>
      </c>
    </row>
    <row r="421" spans="1:11" ht="51" x14ac:dyDescent="0.25">
      <c r="A421" s="3">
        <f t="shared" si="7"/>
        <v>413</v>
      </c>
      <c r="B421" s="1" t="s">
        <v>1275</v>
      </c>
      <c r="C421" s="2" t="s">
        <v>684</v>
      </c>
      <c r="D421" s="1" t="s">
        <v>674</v>
      </c>
      <c r="E421" s="18" t="s">
        <v>870</v>
      </c>
      <c r="F421" s="67">
        <v>155.16667000000001</v>
      </c>
      <c r="G421" s="67">
        <v>0</v>
      </c>
      <c r="H421" s="67">
        <v>0</v>
      </c>
      <c r="I421" s="67">
        <f>F421</f>
        <v>155.16667000000001</v>
      </c>
      <c r="J421" s="67">
        <v>0</v>
      </c>
      <c r="K421" s="15">
        <v>45047</v>
      </c>
    </row>
    <row r="422" spans="1:11" ht="38.25" x14ac:dyDescent="0.25">
      <c r="A422" s="3">
        <f t="shared" si="7"/>
        <v>414</v>
      </c>
      <c r="B422" s="8" t="s">
        <v>1281</v>
      </c>
      <c r="C422" s="21" t="s">
        <v>1023</v>
      </c>
      <c r="D422" s="21" t="s">
        <v>1009</v>
      </c>
      <c r="E422" s="1" t="s">
        <v>100</v>
      </c>
      <c r="F422" s="67">
        <v>500</v>
      </c>
      <c r="G422" s="67">
        <v>0</v>
      </c>
      <c r="H422" s="67">
        <f>F422</f>
        <v>500</v>
      </c>
      <c r="I422" s="67">
        <v>0</v>
      </c>
      <c r="J422" s="67">
        <v>0</v>
      </c>
      <c r="K422" s="15">
        <v>45047</v>
      </c>
    </row>
    <row r="423" spans="1:11" ht="38.25" x14ac:dyDescent="0.25">
      <c r="A423" s="3">
        <f t="shared" si="7"/>
        <v>415</v>
      </c>
      <c r="B423" s="8" t="s">
        <v>1281</v>
      </c>
      <c r="C423" s="21" t="s">
        <v>1024</v>
      </c>
      <c r="D423" s="21" t="s">
        <v>1011</v>
      </c>
      <c r="E423" s="1" t="s">
        <v>100</v>
      </c>
      <c r="F423" s="67">
        <v>200</v>
      </c>
      <c r="G423" s="67">
        <v>0</v>
      </c>
      <c r="H423" s="67">
        <f>F423</f>
        <v>200</v>
      </c>
      <c r="I423" s="67">
        <v>0</v>
      </c>
      <c r="J423" s="67">
        <v>0</v>
      </c>
      <c r="K423" s="15">
        <v>45047</v>
      </c>
    </row>
    <row r="424" spans="1:11" ht="140.25" x14ac:dyDescent="0.25">
      <c r="A424" s="3">
        <f t="shared" si="7"/>
        <v>416</v>
      </c>
      <c r="B424" s="18" t="s">
        <v>890</v>
      </c>
      <c r="C424" s="13" t="s">
        <v>929</v>
      </c>
      <c r="D424" s="18" t="s">
        <v>930</v>
      </c>
      <c r="E424" s="1" t="s">
        <v>100</v>
      </c>
      <c r="F424" s="67">
        <v>1616.43</v>
      </c>
      <c r="G424" s="67">
        <v>0</v>
      </c>
      <c r="H424" s="67">
        <v>1616.43</v>
      </c>
      <c r="I424" s="67">
        <v>0</v>
      </c>
      <c r="J424" s="67">
        <v>0</v>
      </c>
      <c r="K424" s="40">
        <v>45047</v>
      </c>
    </row>
    <row r="425" spans="1:11" ht="38.25" x14ac:dyDescent="0.25">
      <c r="A425" s="3">
        <f t="shared" si="7"/>
        <v>417</v>
      </c>
      <c r="B425" s="28" t="s">
        <v>1305</v>
      </c>
      <c r="C425" s="21" t="s">
        <v>442</v>
      </c>
      <c r="D425" s="28" t="s">
        <v>443</v>
      </c>
      <c r="E425" s="1" t="s">
        <v>100</v>
      </c>
      <c r="F425" s="67">
        <f>H425</f>
        <v>530</v>
      </c>
      <c r="G425" s="67">
        <v>0</v>
      </c>
      <c r="H425" s="67">
        <v>530</v>
      </c>
      <c r="I425" s="67">
        <v>0</v>
      </c>
      <c r="J425" s="67">
        <v>0</v>
      </c>
      <c r="K425" s="46">
        <v>45047</v>
      </c>
    </row>
    <row r="426" spans="1:11" ht="63.75" x14ac:dyDescent="0.25">
      <c r="A426" s="3">
        <f t="shared" si="7"/>
        <v>418</v>
      </c>
      <c r="B426" s="1" t="s">
        <v>1290</v>
      </c>
      <c r="C426" s="2" t="s">
        <v>577</v>
      </c>
      <c r="D426" s="1" t="s">
        <v>578</v>
      </c>
      <c r="E426" s="1" t="s">
        <v>100</v>
      </c>
      <c r="F426" s="67">
        <v>400</v>
      </c>
      <c r="G426" s="67">
        <v>0</v>
      </c>
      <c r="H426" s="67">
        <f>F426</f>
        <v>400</v>
      </c>
      <c r="I426" s="67">
        <v>0</v>
      </c>
      <c r="J426" s="67">
        <v>0</v>
      </c>
      <c r="K426" s="15">
        <v>45078</v>
      </c>
    </row>
    <row r="427" spans="1:11" ht="51" x14ac:dyDescent="0.25">
      <c r="A427" s="3">
        <f t="shared" si="7"/>
        <v>419</v>
      </c>
      <c r="B427" s="1" t="s">
        <v>1272</v>
      </c>
      <c r="C427" s="1" t="s">
        <v>540</v>
      </c>
      <c r="D427" s="1" t="s">
        <v>102</v>
      </c>
      <c r="E427" s="1" t="s">
        <v>100</v>
      </c>
      <c r="F427" s="67">
        <v>656.96</v>
      </c>
      <c r="G427" s="67">
        <v>0</v>
      </c>
      <c r="H427" s="67">
        <v>656.96</v>
      </c>
      <c r="I427" s="67">
        <v>0</v>
      </c>
      <c r="J427" s="67">
        <v>0</v>
      </c>
      <c r="K427" s="15">
        <v>45078</v>
      </c>
    </row>
    <row r="428" spans="1:11" ht="51" x14ac:dyDescent="0.25">
      <c r="A428" s="3">
        <f t="shared" si="7"/>
        <v>420</v>
      </c>
      <c r="B428" s="1" t="s">
        <v>1272</v>
      </c>
      <c r="C428" s="1" t="s">
        <v>541</v>
      </c>
      <c r="D428" s="1" t="s">
        <v>216</v>
      </c>
      <c r="E428" s="1" t="s">
        <v>1224</v>
      </c>
      <c r="F428" s="67">
        <v>13742.55</v>
      </c>
      <c r="G428" s="67">
        <v>0</v>
      </c>
      <c r="H428" s="67">
        <v>13742.55</v>
      </c>
      <c r="I428" s="67">
        <v>0</v>
      </c>
      <c r="J428" s="67">
        <v>0</v>
      </c>
      <c r="K428" s="15">
        <v>45078</v>
      </c>
    </row>
    <row r="429" spans="1:11" ht="51" x14ac:dyDescent="0.25">
      <c r="A429" s="3">
        <f t="shared" si="7"/>
        <v>421</v>
      </c>
      <c r="B429" s="1" t="s">
        <v>1275</v>
      </c>
      <c r="C429" s="2" t="s">
        <v>677</v>
      </c>
      <c r="D429" s="1" t="s">
        <v>661</v>
      </c>
      <c r="E429" s="18" t="s">
        <v>870</v>
      </c>
      <c r="F429" s="67">
        <v>88.73</v>
      </c>
      <c r="G429" s="67">
        <v>88.73</v>
      </c>
      <c r="H429" s="67">
        <v>0</v>
      </c>
      <c r="I429" s="67">
        <v>0</v>
      </c>
      <c r="J429" s="67">
        <v>0</v>
      </c>
      <c r="K429" s="15">
        <v>45078</v>
      </c>
    </row>
    <row r="430" spans="1:11" ht="63.75" x14ac:dyDescent="0.25">
      <c r="A430" s="3">
        <f t="shared" si="7"/>
        <v>422</v>
      </c>
      <c r="B430" s="1" t="s">
        <v>1276</v>
      </c>
      <c r="C430" s="2" t="s">
        <v>476</v>
      </c>
      <c r="D430" s="1" t="s">
        <v>477</v>
      </c>
      <c r="E430" s="1" t="s">
        <v>100</v>
      </c>
      <c r="F430" s="67">
        <v>2378.1</v>
      </c>
      <c r="G430" s="67">
        <v>0</v>
      </c>
      <c r="H430" s="67">
        <v>0</v>
      </c>
      <c r="I430" s="67">
        <f>F430</f>
        <v>2378.1</v>
      </c>
      <c r="J430" s="67">
        <v>0</v>
      </c>
      <c r="K430" s="15">
        <v>45078</v>
      </c>
    </row>
    <row r="431" spans="1:11" ht="63.75" x14ac:dyDescent="0.25">
      <c r="A431" s="3">
        <f t="shared" si="7"/>
        <v>423</v>
      </c>
      <c r="B431" s="5" t="s">
        <v>1286</v>
      </c>
      <c r="C431" s="16" t="s">
        <v>652</v>
      </c>
      <c r="D431" s="8" t="s">
        <v>653</v>
      </c>
      <c r="E431" s="1" t="s">
        <v>1224</v>
      </c>
      <c r="F431" s="67">
        <v>15000</v>
      </c>
      <c r="G431" s="67">
        <v>0</v>
      </c>
      <c r="H431" s="67">
        <v>15000</v>
      </c>
      <c r="I431" s="67">
        <v>0</v>
      </c>
      <c r="J431" s="67">
        <v>0</v>
      </c>
      <c r="K431" s="9">
        <v>45078</v>
      </c>
    </row>
    <row r="432" spans="1:11" ht="63.75" x14ac:dyDescent="0.25">
      <c r="A432" s="3">
        <f t="shared" si="7"/>
        <v>424</v>
      </c>
      <c r="B432" s="1" t="s">
        <v>1279</v>
      </c>
      <c r="C432" s="2" t="s">
        <v>223</v>
      </c>
      <c r="D432" s="1" t="s">
        <v>208</v>
      </c>
      <c r="E432" s="1" t="s">
        <v>100</v>
      </c>
      <c r="F432" s="67">
        <v>200</v>
      </c>
      <c r="G432" s="67">
        <v>0</v>
      </c>
      <c r="H432" s="67">
        <f>F432</f>
        <v>200</v>
      </c>
      <c r="I432" s="67">
        <v>0</v>
      </c>
      <c r="J432" s="67">
        <v>0</v>
      </c>
      <c r="K432" s="15">
        <v>45078</v>
      </c>
    </row>
    <row r="433" spans="1:11" ht="51" x14ac:dyDescent="0.25">
      <c r="A433" s="3">
        <f t="shared" si="7"/>
        <v>425</v>
      </c>
      <c r="B433" s="19" t="s">
        <v>1304</v>
      </c>
      <c r="C433" s="17" t="s">
        <v>714</v>
      </c>
      <c r="D433" s="17" t="s">
        <v>216</v>
      </c>
      <c r="E433" s="1" t="s">
        <v>1224</v>
      </c>
      <c r="F433" s="67">
        <v>14600</v>
      </c>
      <c r="G433" s="67">
        <v>0</v>
      </c>
      <c r="H433" s="67">
        <v>14600</v>
      </c>
      <c r="I433" s="67">
        <v>0</v>
      </c>
      <c r="J433" s="67">
        <v>0</v>
      </c>
      <c r="K433" s="42">
        <v>45108</v>
      </c>
    </row>
    <row r="434" spans="1:11" ht="51" x14ac:dyDescent="0.25">
      <c r="A434" s="3">
        <f t="shared" si="7"/>
        <v>426</v>
      </c>
      <c r="B434" s="1" t="s">
        <v>1271</v>
      </c>
      <c r="C434" s="2" t="s">
        <v>406</v>
      </c>
      <c r="D434" s="2" t="s">
        <v>216</v>
      </c>
      <c r="E434" s="1" t="s">
        <v>1224</v>
      </c>
      <c r="F434" s="67">
        <f>12679398.72/1000</f>
        <v>12679.398720000001</v>
      </c>
      <c r="G434" s="67">
        <v>0</v>
      </c>
      <c r="H434" s="67">
        <f>12679398.72/1000</f>
        <v>12679.398720000001</v>
      </c>
      <c r="I434" s="67">
        <v>0</v>
      </c>
      <c r="J434" s="67">
        <v>0</v>
      </c>
      <c r="K434" s="40">
        <v>45108</v>
      </c>
    </row>
    <row r="435" spans="1:11" ht="38.25" x14ac:dyDescent="0.25">
      <c r="A435" s="3">
        <f t="shared" si="7"/>
        <v>427</v>
      </c>
      <c r="B435" s="1" t="s">
        <v>1272</v>
      </c>
      <c r="C435" s="1" t="s">
        <v>538</v>
      </c>
      <c r="D435" s="1" t="s">
        <v>539</v>
      </c>
      <c r="E435" s="1" t="s">
        <v>100</v>
      </c>
      <c r="F435" s="67">
        <v>529.78</v>
      </c>
      <c r="G435" s="67">
        <v>0</v>
      </c>
      <c r="H435" s="67">
        <v>529.78</v>
      </c>
      <c r="I435" s="67">
        <v>0</v>
      </c>
      <c r="J435" s="67">
        <v>0</v>
      </c>
      <c r="K435" s="15">
        <v>45108</v>
      </c>
    </row>
    <row r="436" spans="1:11" ht="51" x14ac:dyDescent="0.25">
      <c r="A436" s="3">
        <f t="shared" si="7"/>
        <v>428</v>
      </c>
      <c r="B436" s="1" t="s">
        <v>1275</v>
      </c>
      <c r="C436" s="2" t="s">
        <v>681</v>
      </c>
      <c r="D436" s="1" t="s">
        <v>640</v>
      </c>
      <c r="E436" s="1" t="s">
        <v>100</v>
      </c>
      <c r="F436" s="67">
        <v>637.78750000000002</v>
      </c>
      <c r="G436" s="67">
        <v>0</v>
      </c>
      <c r="H436" s="67">
        <v>0</v>
      </c>
      <c r="I436" s="67">
        <f>F436</f>
        <v>637.78750000000002</v>
      </c>
      <c r="J436" s="67">
        <v>0</v>
      </c>
      <c r="K436" s="15">
        <v>45108</v>
      </c>
    </row>
    <row r="437" spans="1:11" ht="102" x14ac:dyDescent="0.25">
      <c r="A437" s="3">
        <f t="shared" si="7"/>
        <v>429</v>
      </c>
      <c r="B437" s="1" t="s">
        <v>1287</v>
      </c>
      <c r="C437" s="1" t="s">
        <v>1123</v>
      </c>
      <c r="D437" s="1" t="s">
        <v>1122</v>
      </c>
      <c r="E437" s="1" t="s">
        <v>1224</v>
      </c>
      <c r="F437" s="67">
        <f>H437</f>
        <v>13000</v>
      </c>
      <c r="G437" s="67">
        <v>0</v>
      </c>
      <c r="H437" s="67">
        <f>13000000/1000</f>
        <v>13000</v>
      </c>
      <c r="I437" s="67">
        <v>0</v>
      </c>
      <c r="J437" s="67">
        <v>0</v>
      </c>
      <c r="K437" s="15">
        <v>45108</v>
      </c>
    </row>
    <row r="438" spans="1:11" ht="51" x14ac:dyDescent="0.25">
      <c r="A438" s="3">
        <f t="shared" si="7"/>
        <v>430</v>
      </c>
      <c r="B438" s="1" t="s">
        <v>1288</v>
      </c>
      <c r="C438" s="2" t="s">
        <v>328</v>
      </c>
      <c r="D438" s="1" t="s">
        <v>329</v>
      </c>
      <c r="E438" s="1" t="s">
        <v>1224</v>
      </c>
      <c r="F438" s="67">
        <v>19416.62</v>
      </c>
      <c r="G438" s="67">
        <v>0</v>
      </c>
      <c r="H438" s="67">
        <v>19416.62</v>
      </c>
      <c r="I438" s="67">
        <v>0</v>
      </c>
      <c r="J438" s="67">
        <v>0</v>
      </c>
      <c r="K438" s="15">
        <v>45108</v>
      </c>
    </row>
    <row r="439" spans="1:11" ht="114.75" x14ac:dyDescent="0.25">
      <c r="A439" s="3">
        <f t="shared" si="7"/>
        <v>431</v>
      </c>
      <c r="B439" s="21" t="s">
        <v>1278</v>
      </c>
      <c r="C439" s="21" t="s">
        <v>350</v>
      </c>
      <c r="D439" s="21" t="s">
        <v>349</v>
      </c>
      <c r="E439" s="1" t="s">
        <v>1224</v>
      </c>
      <c r="F439" s="67">
        <v>18000</v>
      </c>
      <c r="G439" s="67">
        <v>0</v>
      </c>
      <c r="H439" s="67">
        <v>18000</v>
      </c>
      <c r="I439" s="67">
        <v>0</v>
      </c>
      <c r="J439" s="67">
        <v>0</v>
      </c>
      <c r="K439" s="43">
        <v>45108</v>
      </c>
    </row>
    <row r="440" spans="1:11" ht="89.25" x14ac:dyDescent="0.25">
      <c r="A440" s="3">
        <f t="shared" si="7"/>
        <v>432</v>
      </c>
      <c r="B440" s="1" t="s">
        <v>1212</v>
      </c>
      <c r="C440" s="2" t="s">
        <v>1088</v>
      </c>
      <c r="D440" s="1" t="s">
        <v>1055</v>
      </c>
      <c r="E440" s="1" t="s">
        <v>100</v>
      </c>
      <c r="F440" s="67">
        <v>28.8</v>
      </c>
      <c r="G440" s="67">
        <v>0</v>
      </c>
      <c r="H440" s="67">
        <v>28.8</v>
      </c>
      <c r="I440" s="67">
        <v>0</v>
      </c>
      <c r="J440" s="67">
        <v>0</v>
      </c>
      <c r="K440" s="15">
        <v>45108</v>
      </c>
    </row>
    <row r="441" spans="1:11" ht="51" x14ac:dyDescent="0.25">
      <c r="A441" s="3">
        <f t="shared" si="7"/>
        <v>433</v>
      </c>
      <c r="B441" s="1" t="s">
        <v>1267</v>
      </c>
      <c r="C441" s="2" t="s">
        <v>609</v>
      </c>
      <c r="D441" s="1" t="s">
        <v>424</v>
      </c>
      <c r="E441" s="1" t="s">
        <v>1224</v>
      </c>
      <c r="F441" s="67">
        <v>13220</v>
      </c>
      <c r="G441" s="67">
        <v>0</v>
      </c>
      <c r="H441" s="67">
        <v>13220</v>
      </c>
      <c r="I441" s="67">
        <v>0</v>
      </c>
      <c r="J441" s="67">
        <v>0</v>
      </c>
      <c r="K441" s="15">
        <v>45139</v>
      </c>
    </row>
    <row r="442" spans="1:11" ht="102" x14ac:dyDescent="0.25">
      <c r="A442" s="3">
        <f t="shared" si="7"/>
        <v>434</v>
      </c>
      <c r="B442" s="1" t="s">
        <v>1290</v>
      </c>
      <c r="C442" s="2" t="s">
        <v>579</v>
      </c>
      <c r="D442" s="1" t="s">
        <v>580</v>
      </c>
      <c r="E442" s="1" t="s">
        <v>100</v>
      </c>
      <c r="F442" s="67">
        <v>17148.400000000001</v>
      </c>
      <c r="G442" s="67">
        <v>0</v>
      </c>
      <c r="H442" s="67">
        <f>F442</f>
        <v>17148.400000000001</v>
      </c>
      <c r="I442" s="67">
        <v>0</v>
      </c>
      <c r="J442" s="67">
        <v>0</v>
      </c>
      <c r="K442" s="15">
        <v>45139</v>
      </c>
    </row>
    <row r="443" spans="1:11" ht="63.75" x14ac:dyDescent="0.25">
      <c r="A443" s="3">
        <f t="shared" si="7"/>
        <v>435</v>
      </c>
      <c r="B443" s="5" t="s">
        <v>1291</v>
      </c>
      <c r="C443" s="12" t="s">
        <v>625</v>
      </c>
      <c r="D443" s="5" t="s">
        <v>616</v>
      </c>
      <c r="E443" s="1" t="s">
        <v>1224</v>
      </c>
      <c r="F443" s="67">
        <v>8866.98</v>
      </c>
      <c r="G443" s="67">
        <v>0</v>
      </c>
      <c r="H443" s="67">
        <v>8866.98</v>
      </c>
      <c r="I443" s="67">
        <v>0</v>
      </c>
      <c r="J443" s="67">
        <v>0</v>
      </c>
      <c r="K443" s="41">
        <v>45139</v>
      </c>
    </row>
    <row r="444" spans="1:11" ht="63.75" x14ac:dyDescent="0.25">
      <c r="A444" s="3">
        <f t="shared" si="7"/>
        <v>436</v>
      </c>
      <c r="B444" s="21" t="s">
        <v>1284</v>
      </c>
      <c r="C444" s="21" t="s">
        <v>418</v>
      </c>
      <c r="D444" s="21" t="s">
        <v>419</v>
      </c>
      <c r="E444" s="1" t="s">
        <v>100</v>
      </c>
      <c r="F444" s="67">
        <v>155</v>
      </c>
      <c r="G444" s="67">
        <v>0</v>
      </c>
      <c r="H444" s="67">
        <f>F444</f>
        <v>155</v>
      </c>
      <c r="I444" s="67">
        <v>0</v>
      </c>
      <c r="J444" s="67">
        <v>0</v>
      </c>
      <c r="K444" s="43">
        <v>45139</v>
      </c>
    </row>
    <row r="445" spans="1:11" ht="38.25" x14ac:dyDescent="0.25">
      <c r="A445" s="3">
        <f t="shared" si="7"/>
        <v>437</v>
      </c>
      <c r="B445" s="1" t="s">
        <v>1269</v>
      </c>
      <c r="C445" s="2" t="str">
        <f>'[1]Лист 2'!$F$73</f>
        <v xml:space="preserve">233860301267486030100100250000000244  </v>
      </c>
      <c r="D445" s="1" t="str">
        <f>'[1]Лист 2'!$AR$26</f>
        <v>Поставка и сборка мебели</v>
      </c>
      <c r="E445" s="1" t="s">
        <v>100</v>
      </c>
      <c r="F445" s="67">
        <v>923.3</v>
      </c>
      <c r="G445" s="67">
        <v>0</v>
      </c>
      <c r="H445" s="67">
        <f>F445</f>
        <v>923.3</v>
      </c>
      <c r="I445" s="67">
        <v>0</v>
      </c>
      <c r="J445" s="67">
        <v>0</v>
      </c>
      <c r="K445" s="10">
        <v>45139</v>
      </c>
    </row>
    <row r="446" spans="1:11" ht="63.75" x14ac:dyDescent="0.25">
      <c r="A446" s="3">
        <f t="shared" si="7"/>
        <v>438</v>
      </c>
      <c r="B446" s="1" t="s">
        <v>1272</v>
      </c>
      <c r="C446" s="1" t="s">
        <v>536</v>
      </c>
      <c r="D446" s="1" t="s">
        <v>537</v>
      </c>
      <c r="E446" s="1" t="s">
        <v>100</v>
      </c>
      <c r="F446" s="67">
        <v>145.97999999999999</v>
      </c>
      <c r="G446" s="67">
        <v>0</v>
      </c>
      <c r="H446" s="67">
        <v>145.97999999999999</v>
      </c>
      <c r="I446" s="67">
        <v>0</v>
      </c>
      <c r="J446" s="67">
        <v>0</v>
      </c>
      <c r="K446" s="15">
        <v>45139</v>
      </c>
    </row>
    <row r="447" spans="1:11" ht="102" x14ac:dyDescent="0.25">
      <c r="A447" s="3">
        <f t="shared" si="7"/>
        <v>439</v>
      </c>
      <c r="B447" s="1" t="s">
        <v>1273</v>
      </c>
      <c r="C447" s="21" t="s">
        <v>372</v>
      </c>
      <c r="D447" s="21" t="s">
        <v>358</v>
      </c>
      <c r="E447" s="1" t="s">
        <v>100</v>
      </c>
      <c r="F447" s="67">
        <v>15782.96</v>
      </c>
      <c r="G447" s="67">
        <v>0</v>
      </c>
      <c r="H447" s="67">
        <v>15782.96</v>
      </c>
      <c r="I447" s="67">
        <v>0</v>
      </c>
      <c r="J447" s="67">
        <v>0</v>
      </c>
      <c r="K447" s="15">
        <v>45139</v>
      </c>
    </row>
    <row r="448" spans="1:11" ht="63.75" x14ac:dyDescent="0.25">
      <c r="A448" s="3">
        <f t="shared" si="7"/>
        <v>440</v>
      </c>
      <c r="B448" s="1" t="s">
        <v>1279</v>
      </c>
      <c r="C448" s="2" t="s">
        <v>224</v>
      </c>
      <c r="D448" s="1" t="s">
        <v>216</v>
      </c>
      <c r="E448" s="1" t="s">
        <v>1224</v>
      </c>
      <c r="F448" s="67">
        <v>9600</v>
      </c>
      <c r="G448" s="67">
        <v>0</v>
      </c>
      <c r="H448" s="67">
        <f>F448</f>
        <v>9600</v>
      </c>
      <c r="I448" s="67">
        <v>0</v>
      </c>
      <c r="J448" s="67">
        <v>0</v>
      </c>
      <c r="K448" s="15">
        <v>45139</v>
      </c>
    </row>
    <row r="449" spans="1:11" ht="63.75" x14ac:dyDescent="0.25">
      <c r="A449" s="3">
        <f t="shared" si="7"/>
        <v>441</v>
      </c>
      <c r="B449" s="1" t="str">
        <f>$B$18</f>
        <v>МБОУ "Средняя школа №18"</v>
      </c>
      <c r="C449" s="2" t="str">
        <f>'[1]Лист 2'!$F$43</f>
        <v xml:space="preserve">223860301267486030100100150005629244 </v>
      </c>
      <c r="D449" s="1" t="str">
        <f>'[1]Лист 2'!$AR$43</f>
        <v xml:space="preserve">Оказание в осенний период 2022 года услуг по организации питания детей в лагере дневного пребывания </v>
      </c>
      <c r="E449" s="1" t="s">
        <v>100</v>
      </c>
      <c r="F449" s="67">
        <v>152.80000000000001</v>
      </c>
      <c r="G449" s="67">
        <v>0</v>
      </c>
      <c r="H449" s="67">
        <f>F449</f>
        <v>152.80000000000001</v>
      </c>
      <c r="I449" s="67">
        <v>0</v>
      </c>
      <c r="J449" s="67">
        <v>0</v>
      </c>
      <c r="K449" s="10">
        <v>45170</v>
      </c>
    </row>
    <row r="450" spans="1:11" ht="51" x14ac:dyDescent="0.25">
      <c r="A450" s="3">
        <f t="shared" si="7"/>
        <v>442</v>
      </c>
      <c r="B450" s="14" t="s">
        <v>1293</v>
      </c>
      <c r="C450" s="1" t="s">
        <v>495</v>
      </c>
      <c r="D450" s="1" t="s">
        <v>496</v>
      </c>
      <c r="E450" s="1" t="s">
        <v>1224</v>
      </c>
      <c r="F450" s="67">
        <v>1000</v>
      </c>
      <c r="G450" s="67">
        <v>0</v>
      </c>
      <c r="H450" s="67">
        <v>0</v>
      </c>
      <c r="I450" s="67">
        <f>F450</f>
        <v>1000</v>
      </c>
      <c r="J450" s="67">
        <v>0</v>
      </c>
      <c r="K450" s="15">
        <v>45170</v>
      </c>
    </row>
    <row r="451" spans="1:11" ht="38.25" x14ac:dyDescent="0.25">
      <c r="A451" s="3">
        <f t="shared" si="7"/>
        <v>443</v>
      </c>
      <c r="B451" s="5" t="s">
        <v>1291</v>
      </c>
      <c r="C451" s="12" t="s">
        <v>624</v>
      </c>
      <c r="D451" s="5" t="s">
        <v>404</v>
      </c>
      <c r="E451" s="1" t="s">
        <v>100</v>
      </c>
      <c r="F451" s="67">
        <v>140</v>
      </c>
      <c r="G451" s="67">
        <v>0</v>
      </c>
      <c r="H451" s="67">
        <v>140</v>
      </c>
      <c r="I451" s="67">
        <v>0</v>
      </c>
      <c r="J451" s="67">
        <v>0</v>
      </c>
      <c r="K451" s="41">
        <v>45170</v>
      </c>
    </row>
    <row r="452" spans="1:11" ht="63.75" x14ac:dyDescent="0.25">
      <c r="A452" s="3">
        <f t="shared" si="7"/>
        <v>444</v>
      </c>
      <c r="B452" s="1" t="s">
        <v>1273</v>
      </c>
      <c r="C452" s="21" t="s">
        <v>355</v>
      </c>
      <c r="D452" s="21" t="s">
        <v>356</v>
      </c>
      <c r="E452" s="1" t="s">
        <v>100</v>
      </c>
      <c r="F452" s="67">
        <v>257.51</v>
      </c>
      <c r="G452" s="67">
        <v>257.51</v>
      </c>
      <c r="H452" s="67">
        <v>0</v>
      </c>
      <c r="I452" s="67">
        <v>0</v>
      </c>
      <c r="J452" s="67">
        <v>0</v>
      </c>
      <c r="K452" s="15">
        <v>45170</v>
      </c>
    </row>
    <row r="453" spans="1:11" ht="63.75" x14ac:dyDescent="0.25">
      <c r="A453" s="3">
        <f t="shared" si="7"/>
        <v>445</v>
      </c>
      <c r="B453" s="1" t="s">
        <v>1273</v>
      </c>
      <c r="C453" s="21" t="s">
        <v>375</v>
      </c>
      <c r="D453" s="21" t="s">
        <v>376</v>
      </c>
      <c r="E453" s="1" t="s">
        <v>100</v>
      </c>
      <c r="F453" s="67">
        <v>257.51</v>
      </c>
      <c r="G453" s="67">
        <v>0</v>
      </c>
      <c r="H453" s="67">
        <v>257.51</v>
      </c>
      <c r="I453" s="67">
        <v>0</v>
      </c>
      <c r="J453" s="67">
        <v>0</v>
      </c>
      <c r="K453" s="15">
        <v>45170</v>
      </c>
    </row>
    <row r="454" spans="1:11" ht="63.75" x14ac:dyDescent="0.25">
      <c r="A454" s="3">
        <f t="shared" si="7"/>
        <v>446</v>
      </c>
      <c r="B454" s="1" t="s">
        <v>1275</v>
      </c>
      <c r="C454" s="2" t="s">
        <v>678</v>
      </c>
      <c r="D454" s="1" t="s">
        <v>519</v>
      </c>
      <c r="E454" s="18" t="s">
        <v>870</v>
      </c>
      <c r="F454" s="67">
        <v>110.5185</v>
      </c>
      <c r="G454" s="67">
        <v>0</v>
      </c>
      <c r="H454" s="67">
        <v>0</v>
      </c>
      <c r="I454" s="67">
        <f>F454</f>
        <v>110.5185</v>
      </c>
      <c r="J454" s="67">
        <v>0</v>
      </c>
      <c r="K454" s="15">
        <v>45170</v>
      </c>
    </row>
    <row r="455" spans="1:11" ht="63.75" x14ac:dyDescent="0.25">
      <c r="A455" s="3">
        <f t="shared" si="7"/>
        <v>447</v>
      </c>
      <c r="B455" s="1" t="s">
        <v>1288</v>
      </c>
      <c r="C455" s="2" t="s">
        <v>330</v>
      </c>
      <c r="D455" s="1" t="s">
        <v>331</v>
      </c>
      <c r="E455" s="1" t="s">
        <v>100</v>
      </c>
      <c r="F455" s="67">
        <v>152.81</v>
      </c>
      <c r="G455" s="67">
        <v>0</v>
      </c>
      <c r="H455" s="67">
        <v>152.81</v>
      </c>
      <c r="I455" s="67">
        <v>0</v>
      </c>
      <c r="J455" s="67">
        <v>0</v>
      </c>
      <c r="K455" s="15">
        <v>45170</v>
      </c>
    </row>
    <row r="456" spans="1:11" ht="38.25" x14ac:dyDescent="0.25">
      <c r="A456" s="3">
        <f t="shared" si="7"/>
        <v>448</v>
      </c>
      <c r="B456" s="8" t="s">
        <v>1281</v>
      </c>
      <c r="C456" s="21" t="s">
        <v>1022</v>
      </c>
      <c r="D456" s="21" t="s">
        <v>382</v>
      </c>
      <c r="E456" s="1" t="s">
        <v>100</v>
      </c>
      <c r="F456" s="67">
        <v>270</v>
      </c>
      <c r="G456" s="67">
        <v>0</v>
      </c>
      <c r="H456" s="67">
        <v>270</v>
      </c>
      <c r="I456" s="67">
        <v>0</v>
      </c>
      <c r="J456" s="67">
        <v>0</v>
      </c>
      <c r="K456" s="15">
        <v>45170</v>
      </c>
    </row>
    <row r="457" spans="1:11" ht="51" x14ac:dyDescent="0.25">
      <c r="A457" s="3">
        <f t="shared" si="7"/>
        <v>449</v>
      </c>
      <c r="B457" s="8" t="s">
        <v>1281</v>
      </c>
      <c r="C457" s="21" t="s">
        <v>1027</v>
      </c>
      <c r="D457" s="21" t="s">
        <v>234</v>
      </c>
      <c r="E457" s="18" t="s">
        <v>870</v>
      </c>
      <c r="F457" s="67">
        <v>100</v>
      </c>
      <c r="G457" s="67">
        <v>0</v>
      </c>
      <c r="H457" s="67">
        <f>F457</f>
        <v>100</v>
      </c>
      <c r="I457" s="67">
        <v>0</v>
      </c>
      <c r="J457" s="67">
        <v>0</v>
      </c>
      <c r="K457" s="15">
        <v>45170</v>
      </c>
    </row>
    <row r="458" spans="1:11" ht="51" x14ac:dyDescent="0.25">
      <c r="A458" s="3">
        <f t="shared" si="7"/>
        <v>450</v>
      </c>
      <c r="B458" s="8" t="s">
        <v>1281</v>
      </c>
      <c r="C458" s="21" t="s">
        <v>1028</v>
      </c>
      <c r="D458" s="21" t="s">
        <v>236</v>
      </c>
      <c r="E458" s="18" t="s">
        <v>870</v>
      </c>
      <c r="F458" s="67">
        <v>150</v>
      </c>
      <c r="G458" s="67">
        <v>0</v>
      </c>
      <c r="H458" s="67">
        <f>F458</f>
        <v>150</v>
      </c>
      <c r="I458" s="67">
        <v>0</v>
      </c>
      <c r="J458" s="67">
        <v>0</v>
      </c>
      <c r="K458" s="15">
        <v>45170</v>
      </c>
    </row>
    <row r="459" spans="1:11" ht="63.75" x14ac:dyDescent="0.25">
      <c r="A459" s="3">
        <f t="shared" ref="A459:A522" si="8">A458+1</f>
        <v>451</v>
      </c>
      <c r="B459" s="1" t="s">
        <v>1215</v>
      </c>
      <c r="C459" s="2" t="s">
        <v>1150</v>
      </c>
      <c r="D459" s="1" t="s">
        <v>1151</v>
      </c>
      <c r="E459" s="1" t="s">
        <v>100</v>
      </c>
      <c r="F459" s="67">
        <v>10000</v>
      </c>
      <c r="G459" s="67">
        <v>0</v>
      </c>
      <c r="H459" s="67">
        <v>0</v>
      </c>
      <c r="I459" s="67">
        <v>10000</v>
      </c>
      <c r="J459" s="67">
        <v>0</v>
      </c>
      <c r="K459" s="15">
        <v>45170</v>
      </c>
    </row>
    <row r="460" spans="1:11" ht="51" x14ac:dyDescent="0.25">
      <c r="A460" s="3">
        <f t="shared" si="8"/>
        <v>452</v>
      </c>
      <c r="B460" s="1" t="s">
        <v>1215</v>
      </c>
      <c r="C460" s="2" t="s">
        <v>1161</v>
      </c>
      <c r="D460" s="1" t="s">
        <v>1149</v>
      </c>
      <c r="E460" s="1" t="s">
        <v>100</v>
      </c>
      <c r="F460" s="67">
        <v>762</v>
      </c>
      <c r="G460" s="67">
        <v>0</v>
      </c>
      <c r="H460" s="67">
        <v>0</v>
      </c>
      <c r="I460" s="67">
        <v>762</v>
      </c>
      <c r="J460" s="67">
        <v>0</v>
      </c>
      <c r="K460" s="15">
        <v>45170</v>
      </c>
    </row>
    <row r="461" spans="1:11" ht="114.75" x14ac:dyDescent="0.25">
      <c r="A461" s="3">
        <f t="shared" si="8"/>
        <v>453</v>
      </c>
      <c r="B461" s="18" t="s">
        <v>1216</v>
      </c>
      <c r="C461" s="13" t="s">
        <v>934</v>
      </c>
      <c r="D461" s="18" t="s">
        <v>935</v>
      </c>
      <c r="E461" s="1" t="s">
        <v>100</v>
      </c>
      <c r="F461" s="67">
        <v>1400</v>
      </c>
      <c r="G461" s="67">
        <v>0</v>
      </c>
      <c r="H461" s="67">
        <v>0</v>
      </c>
      <c r="I461" s="67">
        <v>1400</v>
      </c>
      <c r="J461" s="67">
        <v>0</v>
      </c>
      <c r="K461" s="40">
        <v>45200</v>
      </c>
    </row>
    <row r="462" spans="1:11" ht="89.25" x14ac:dyDescent="0.25">
      <c r="A462" s="3">
        <f t="shared" si="8"/>
        <v>454</v>
      </c>
      <c r="B462" s="18" t="s">
        <v>1216</v>
      </c>
      <c r="C462" s="13" t="s">
        <v>937</v>
      </c>
      <c r="D462" s="18" t="s">
        <v>907</v>
      </c>
      <c r="E462" s="18" t="s">
        <v>870</v>
      </c>
      <c r="F462" s="67">
        <v>79.900000000000006</v>
      </c>
      <c r="G462" s="67">
        <v>0</v>
      </c>
      <c r="H462" s="67">
        <v>0</v>
      </c>
      <c r="I462" s="67">
        <v>79.900000000000006</v>
      </c>
      <c r="J462" s="67">
        <v>0</v>
      </c>
      <c r="K462" s="40">
        <v>45200</v>
      </c>
    </row>
    <row r="463" spans="1:11" ht="63.75" x14ac:dyDescent="0.25">
      <c r="A463" s="3">
        <f t="shared" si="8"/>
        <v>455</v>
      </c>
      <c r="B463" s="1" t="s">
        <v>1267</v>
      </c>
      <c r="C463" s="2" t="s">
        <v>612</v>
      </c>
      <c r="D463" s="1" t="s">
        <v>331</v>
      </c>
      <c r="E463" s="1" t="s">
        <v>100</v>
      </c>
      <c r="F463" s="67">
        <v>120</v>
      </c>
      <c r="G463" s="67">
        <v>0</v>
      </c>
      <c r="H463" s="67">
        <v>120</v>
      </c>
      <c r="I463" s="67">
        <v>0</v>
      </c>
      <c r="J463" s="67">
        <v>0</v>
      </c>
      <c r="K463" s="15">
        <v>45200</v>
      </c>
    </row>
    <row r="464" spans="1:11" ht="63.75" x14ac:dyDescent="0.25">
      <c r="A464" s="3">
        <f t="shared" si="8"/>
        <v>456</v>
      </c>
      <c r="B464" s="1" t="s">
        <v>1290</v>
      </c>
      <c r="C464" s="2" t="s">
        <v>585</v>
      </c>
      <c r="D464" s="1" t="s">
        <v>586</v>
      </c>
      <c r="E464" s="1" t="s">
        <v>100</v>
      </c>
      <c r="F464" s="67">
        <v>114.6075</v>
      </c>
      <c r="G464" s="67">
        <v>0</v>
      </c>
      <c r="H464" s="67">
        <f>F464</f>
        <v>114.6075</v>
      </c>
      <c r="I464" s="67">
        <v>0</v>
      </c>
      <c r="J464" s="67">
        <v>0</v>
      </c>
      <c r="K464" s="15">
        <v>45200</v>
      </c>
    </row>
    <row r="465" spans="1:11" ht="102" x14ac:dyDescent="0.25">
      <c r="A465" s="3">
        <f t="shared" si="8"/>
        <v>457</v>
      </c>
      <c r="B465" s="23" t="s">
        <v>878</v>
      </c>
      <c r="C465" s="23" t="s">
        <v>943</v>
      </c>
      <c r="D465" s="23" t="s">
        <v>944</v>
      </c>
      <c r="E465" s="1" t="s">
        <v>100</v>
      </c>
      <c r="F465" s="67">
        <v>1331.52</v>
      </c>
      <c r="G465" s="67">
        <v>0</v>
      </c>
      <c r="H465" s="67">
        <v>0</v>
      </c>
      <c r="I465" s="67">
        <v>1331.52</v>
      </c>
      <c r="J465" s="67">
        <v>0</v>
      </c>
      <c r="K465" s="44">
        <v>45200</v>
      </c>
    </row>
    <row r="466" spans="1:11" ht="76.5" x14ac:dyDescent="0.25">
      <c r="A466" s="3">
        <f t="shared" si="8"/>
        <v>458</v>
      </c>
      <c r="B466" s="23" t="s">
        <v>878</v>
      </c>
      <c r="C466" s="23" t="s">
        <v>945</v>
      </c>
      <c r="D466" s="23" t="s">
        <v>946</v>
      </c>
      <c r="E466" s="1" t="s">
        <v>100</v>
      </c>
      <c r="F466" s="67">
        <v>794.09263999999996</v>
      </c>
      <c r="G466" s="67">
        <v>0</v>
      </c>
      <c r="H466" s="67">
        <v>0</v>
      </c>
      <c r="I466" s="67">
        <v>794.09263999999996</v>
      </c>
      <c r="J466" s="67">
        <v>0</v>
      </c>
      <c r="K466" s="44">
        <v>45200</v>
      </c>
    </row>
    <row r="467" spans="1:11" ht="76.5" x14ac:dyDescent="0.25">
      <c r="A467" s="3">
        <f t="shared" si="8"/>
        <v>459</v>
      </c>
      <c r="B467" s="23" t="s">
        <v>878</v>
      </c>
      <c r="C467" s="23" t="s">
        <v>947</v>
      </c>
      <c r="D467" s="23" t="s">
        <v>948</v>
      </c>
      <c r="E467" s="1" t="s">
        <v>100</v>
      </c>
      <c r="F467" s="67">
        <v>1900.1468600000001</v>
      </c>
      <c r="G467" s="67">
        <v>0</v>
      </c>
      <c r="H467" s="67">
        <v>0</v>
      </c>
      <c r="I467" s="67">
        <v>1900.1468600000001</v>
      </c>
      <c r="J467" s="67">
        <v>0</v>
      </c>
      <c r="K467" s="44">
        <v>45200</v>
      </c>
    </row>
    <row r="468" spans="1:11" ht="76.5" x14ac:dyDescent="0.25">
      <c r="A468" s="3">
        <f t="shared" si="8"/>
        <v>460</v>
      </c>
      <c r="B468" s="23" t="s">
        <v>878</v>
      </c>
      <c r="C468" s="23" t="s">
        <v>949</v>
      </c>
      <c r="D468" s="23" t="s">
        <v>950</v>
      </c>
      <c r="E468" s="1" t="s">
        <v>100</v>
      </c>
      <c r="F468" s="67">
        <v>1192.7940000000001</v>
      </c>
      <c r="G468" s="67">
        <v>0</v>
      </c>
      <c r="H468" s="67">
        <v>0</v>
      </c>
      <c r="I468" s="67">
        <v>1192.7940000000001</v>
      </c>
      <c r="J468" s="67">
        <v>0</v>
      </c>
      <c r="K468" s="44">
        <v>45200</v>
      </c>
    </row>
    <row r="469" spans="1:11" ht="89.25" x14ac:dyDescent="0.25">
      <c r="A469" s="3">
        <f t="shared" si="8"/>
        <v>461</v>
      </c>
      <c r="B469" s="1" t="s">
        <v>1212</v>
      </c>
      <c r="C469" s="2" t="s">
        <v>1079</v>
      </c>
      <c r="D469" s="1" t="s">
        <v>1051</v>
      </c>
      <c r="E469" s="1" t="s">
        <v>100</v>
      </c>
      <c r="F469" s="67">
        <v>253.5</v>
      </c>
      <c r="G469" s="67">
        <v>0</v>
      </c>
      <c r="H469" s="67">
        <v>253.5</v>
      </c>
      <c r="I469" s="67">
        <v>0</v>
      </c>
      <c r="J469" s="67">
        <v>0</v>
      </c>
      <c r="K469" s="15">
        <v>45200</v>
      </c>
    </row>
    <row r="470" spans="1:11" ht="89.25" x14ac:dyDescent="0.25">
      <c r="A470" s="3">
        <f t="shared" si="8"/>
        <v>462</v>
      </c>
      <c r="B470" s="1" t="s">
        <v>1212</v>
      </c>
      <c r="C470" s="2" t="s">
        <v>1080</v>
      </c>
      <c r="D470" s="1" t="s">
        <v>1059</v>
      </c>
      <c r="E470" s="1" t="s">
        <v>100</v>
      </c>
      <c r="F470" s="67">
        <v>292.8</v>
      </c>
      <c r="G470" s="67">
        <v>0</v>
      </c>
      <c r="H470" s="67">
        <v>292.8</v>
      </c>
      <c r="I470" s="67">
        <v>0</v>
      </c>
      <c r="J470" s="67">
        <v>0</v>
      </c>
      <c r="K470" s="15">
        <v>45200</v>
      </c>
    </row>
    <row r="471" spans="1:11" ht="89.25" x14ac:dyDescent="0.25">
      <c r="A471" s="3">
        <f t="shared" si="8"/>
        <v>463</v>
      </c>
      <c r="B471" s="2" t="s">
        <v>1222</v>
      </c>
      <c r="C471" s="2" t="s">
        <v>180</v>
      </c>
      <c r="D471" s="1" t="s">
        <v>183</v>
      </c>
      <c r="E471" s="1" t="s">
        <v>100</v>
      </c>
      <c r="F471" s="67">
        <v>165.3</v>
      </c>
      <c r="G471" s="67">
        <v>0</v>
      </c>
      <c r="H471" s="67">
        <f>F471</f>
        <v>165.3</v>
      </c>
      <c r="I471" s="67">
        <v>0</v>
      </c>
      <c r="J471" s="67">
        <v>0</v>
      </c>
      <c r="K471" s="15">
        <v>45231</v>
      </c>
    </row>
    <row r="472" spans="1:11" ht="89.25" x14ac:dyDescent="0.25">
      <c r="A472" s="3">
        <f t="shared" si="8"/>
        <v>464</v>
      </c>
      <c r="B472" s="2" t="s">
        <v>1222</v>
      </c>
      <c r="C472" s="2" t="s">
        <v>180</v>
      </c>
      <c r="D472" s="1" t="s">
        <v>184</v>
      </c>
      <c r="E472" s="1" t="s">
        <v>100</v>
      </c>
      <c r="F472" s="67">
        <v>327.08999999999997</v>
      </c>
      <c r="G472" s="67">
        <v>0</v>
      </c>
      <c r="H472" s="67">
        <v>0</v>
      </c>
      <c r="I472" s="67">
        <f>F472</f>
        <v>327.08999999999997</v>
      </c>
      <c r="J472" s="67">
        <v>0</v>
      </c>
      <c r="K472" s="15">
        <v>45231</v>
      </c>
    </row>
    <row r="473" spans="1:11" ht="89.25" x14ac:dyDescent="0.25">
      <c r="A473" s="3">
        <f t="shared" si="8"/>
        <v>465</v>
      </c>
      <c r="B473" s="2" t="s">
        <v>1222</v>
      </c>
      <c r="C473" s="2" t="s">
        <v>180</v>
      </c>
      <c r="D473" s="1" t="s">
        <v>185</v>
      </c>
      <c r="E473" s="1" t="s">
        <v>100</v>
      </c>
      <c r="F473" s="67">
        <v>150</v>
      </c>
      <c r="G473" s="67">
        <v>0</v>
      </c>
      <c r="H473" s="67">
        <f>F473</f>
        <v>150</v>
      </c>
      <c r="I473" s="67">
        <v>0</v>
      </c>
      <c r="J473" s="67">
        <v>0</v>
      </c>
      <c r="K473" s="15">
        <v>45231</v>
      </c>
    </row>
    <row r="474" spans="1:11" ht="89.25" x14ac:dyDescent="0.25">
      <c r="A474" s="3">
        <f t="shared" si="8"/>
        <v>466</v>
      </c>
      <c r="B474" s="2" t="s">
        <v>1222</v>
      </c>
      <c r="C474" s="2" t="s">
        <v>180</v>
      </c>
      <c r="D474" s="1" t="s">
        <v>189</v>
      </c>
      <c r="E474" s="1" t="s">
        <v>100</v>
      </c>
      <c r="F474" s="67">
        <v>350</v>
      </c>
      <c r="G474" s="67">
        <v>0</v>
      </c>
      <c r="H474" s="67">
        <f>F474</f>
        <v>350</v>
      </c>
      <c r="I474" s="67">
        <v>0</v>
      </c>
      <c r="J474" s="67">
        <v>0</v>
      </c>
      <c r="K474" s="15">
        <v>45231</v>
      </c>
    </row>
    <row r="475" spans="1:11" ht="89.25" x14ac:dyDescent="0.25">
      <c r="A475" s="3">
        <f t="shared" si="8"/>
        <v>467</v>
      </c>
      <c r="B475" s="2" t="s">
        <v>1222</v>
      </c>
      <c r="C475" s="2" t="s">
        <v>180</v>
      </c>
      <c r="D475" s="1" t="s">
        <v>187</v>
      </c>
      <c r="E475" s="1" t="s">
        <v>100</v>
      </c>
      <c r="F475" s="67">
        <v>210</v>
      </c>
      <c r="G475" s="67">
        <v>0</v>
      </c>
      <c r="H475" s="67">
        <f>F475</f>
        <v>210</v>
      </c>
      <c r="I475" s="67">
        <v>0</v>
      </c>
      <c r="J475" s="67">
        <v>0</v>
      </c>
      <c r="K475" s="15">
        <v>45231</v>
      </c>
    </row>
    <row r="476" spans="1:11" ht="89.25" x14ac:dyDescent="0.25">
      <c r="A476" s="3">
        <f t="shared" si="8"/>
        <v>468</v>
      </c>
      <c r="B476" s="2" t="s">
        <v>1222</v>
      </c>
      <c r="C476" s="2" t="s">
        <v>180</v>
      </c>
      <c r="D476" s="1" t="s">
        <v>80</v>
      </c>
      <c r="E476" s="1" t="s">
        <v>100</v>
      </c>
      <c r="F476" s="67">
        <v>310</v>
      </c>
      <c r="G476" s="67">
        <v>0</v>
      </c>
      <c r="H476" s="67">
        <f>F476</f>
        <v>310</v>
      </c>
      <c r="I476" s="67">
        <v>0</v>
      </c>
      <c r="J476" s="67">
        <v>0</v>
      </c>
      <c r="K476" s="15">
        <v>45231</v>
      </c>
    </row>
    <row r="477" spans="1:11" ht="89.25" x14ac:dyDescent="0.25">
      <c r="A477" s="3">
        <f t="shared" si="8"/>
        <v>469</v>
      </c>
      <c r="B477" s="2" t="s">
        <v>1222</v>
      </c>
      <c r="C477" s="2" t="s">
        <v>180</v>
      </c>
      <c r="D477" s="1" t="s">
        <v>182</v>
      </c>
      <c r="E477" s="1" t="s">
        <v>100</v>
      </c>
      <c r="F477" s="67">
        <v>447.60199999999998</v>
      </c>
      <c r="G477" s="67">
        <v>0</v>
      </c>
      <c r="H477" s="67">
        <v>0</v>
      </c>
      <c r="I477" s="67">
        <f>F477</f>
        <v>447.60199999999998</v>
      </c>
      <c r="J477" s="67">
        <v>0</v>
      </c>
      <c r="K477" s="15">
        <v>45231</v>
      </c>
    </row>
    <row r="478" spans="1:11" ht="89.25" x14ac:dyDescent="0.25">
      <c r="A478" s="3">
        <f t="shared" si="8"/>
        <v>470</v>
      </c>
      <c r="B478" s="2" t="s">
        <v>1222</v>
      </c>
      <c r="C478" s="2" t="s">
        <v>180</v>
      </c>
      <c r="D478" s="1" t="s">
        <v>181</v>
      </c>
      <c r="E478" s="1" t="s">
        <v>100</v>
      </c>
      <c r="F478" s="67">
        <v>611.84699999999998</v>
      </c>
      <c r="G478" s="67">
        <v>0</v>
      </c>
      <c r="H478" s="67">
        <v>0</v>
      </c>
      <c r="I478" s="67">
        <f>F478</f>
        <v>611.84699999999998</v>
      </c>
      <c r="J478" s="67">
        <v>0</v>
      </c>
      <c r="K478" s="15">
        <v>45231</v>
      </c>
    </row>
    <row r="479" spans="1:11" ht="89.25" x14ac:dyDescent="0.25">
      <c r="A479" s="3">
        <f t="shared" si="8"/>
        <v>471</v>
      </c>
      <c r="B479" s="2" t="s">
        <v>1222</v>
      </c>
      <c r="C479" s="2" t="s">
        <v>180</v>
      </c>
      <c r="D479" s="1" t="s">
        <v>99</v>
      </c>
      <c r="E479" s="1" t="s">
        <v>100</v>
      </c>
      <c r="F479" s="67">
        <v>407</v>
      </c>
      <c r="G479" s="67">
        <v>0</v>
      </c>
      <c r="H479" s="67">
        <v>0</v>
      </c>
      <c r="I479" s="67">
        <f>F479</f>
        <v>407</v>
      </c>
      <c r="J479" s="67">
        <v>0</v>
      </c>
      <c r="K479" s="15">
        <v>45231</v>
      </c>
    </row>
    <row r="480" spans="1:11" ht="89.25" x14ac:dyDescent="0.25">
      <c r="A480" s="3">
        <f t="shared" si="8"/>
        <v>472</v>
      </c>
      <c r="B480" s="2" t="s">
        <v>1222</v>
      </c>
      <c r="C480" s="2" t="s">
        <v>180</v>
      </c>
      <c r="D480" s="1" t="s">
        <v>21</v>
      </c>
      <c r="E480" s="1" t="s">
        <v>100</v>
      </c>
      <c r="F480" s="67">
        <v>253</v>
      </c>
      <c r="G480" s="67">
        <v>0</v>
      </c>
      <c r="H480" s="67">
        <v>0</v>
      </c>
      <c r="I480" s="67">
        <f>F480</f>
        <v>253</v>
      </c>
      <c r="J480" s="67">
        <v>0</v>
      </c>
      <c r="K480" s="15">
        <v>45231</v>
      </c>
    </row>
    <row r="481" spans="1:11" ht="51" x14ac:dyDescent="0.25">
      <c r="A481" s="3">
        <f t="shared" si="8"/>
        <v>473</v>
      </c>
      <c r="B481" s="19" t="s">
        <v>1304</v>
      </c>
      <c r="C481" s="17" t="s">
        <v>716</v>
      </c>
      <c r="D481" s="17" t="s">
        <v>426</v>
      </c>
      <c r="E481" s="1" t="s">
        <v>1224</v>
      </c>
      <c r="F481" s="67">
        <v>18023.2</v>
      </c>
      <c r="G481" s="67">
        <v>0</v>
      </c>
      <c r="H481" s="67">
        <v>0</v>
      </c>
      <c r="I481" s="67">
        <v>18023.2</v>
      </c>
      <c r="J481" s="67">
        <v>0</v>
      </c>
      <c r="K481" s="42">
        <v>45231</v>
      </c>
    </row>
    <row r="482" spans="1:11" ht="38.25" x14ac:dyDescent="0.25">
      <c r="A482" s="3">
        <f t="shared" si="8"/>
        <v>474</v>
      </c>
      <c r="B482" s="19" t="s">
        <v>1304</v>
      </c>
      <c r="C482" s="17" t="s">
        <v>717</v>
      </c>
      <c r="D482" s="17" t="s">
        <v>718</v>
      </c>
      <c r="E482" s="1" t="s">
        <v>100</v>
      </c>
      <c r="F482" s="67">
        <v>418.8</v>
      </c>
      <c r="G482" s="67">
        <v>0</v>
      </c>
      <c r="H482" s="67">
        <v>0</v>
      </c>
      <c r="I482" s="67">
        <v>418.8</v>
      </c>
      <c r="J482" s="67">
        <v>0</v>
      </c>
      <c r="K482" s="42">
        <v>45231</v>
      </c>
    </row>
    <row r="483" spans="1:11" ht="38.25" x14ac:dyDescent="0.25">
      <c r="A483" s="3">
        <f t="shared" si="8"/>
        <v>475</v>
      </c>
      <c r="B483" s="14" t="s">
        <v>1293</v>
      </c>
      <c r="C483" s="1" t="s">
        <v>506</v>
      </c>
      <c r="D483" s="1" t="s">
        <v>487</v>
      </c>
      <c r="E483" s="1" t="s">
        <v>100</v>
      </c>
      <c r="F483" s="67">
        <v>1000</v>
      </c>
      <c r="G483" s="67">
        <v>0</v>
      </c>
      <c r="H483" s="67">
        <v>1000</v>
      </c>
      <c r="I483" s="67">
        <v>0</v>
      </c>
      <c r="J483" s="67">
        <v>0</v>
      </c>
      <c r="K483" s="15">
        <v>45231</v>
      </c>
    </row>
    <row r="484" spans="1:11" ht="51" x14ac:dyDescent="0.25">
      <c r="A484" s="3">
        <f t="shared" si="8"/>
        <v>476</v>
      </c>
      <c r="B484" s="21" t="s">
        <v>1284</v>
      </c>
      <c r="C484" s="21" t="s">
        <v>423</v>
      </c>
      <c r="D484" s="21" t="s">
        <v>424</v>
      </c>
      <c r="E484" s="1" t="s">
        <v>1224</v>
      </c>
      <c r="F484" s="67">
        <v>10800</v>
      </c>
      <c r="G484" s="67">
        <v>0</v>
      </c>
      <c r="H484" s="67">
        <f>F484</f>
        <v>10800</v>
      </c>
      <c r="I484" s="67">
        <v>0</v>
      </c>
      <c r="J484" s="67">
        <v>0</v>
      </c>
      <c r="K484" s="43">
        <v>45231</v>
      </c>
    </row>
    <row r="485" spans="1:11" ht="51" x14ac:dyDescent="0.25">
      <c r="A485" s="3">
        <f t="shared" si="8"/>
        <v>477</v>
      </c>
      <c r="B485" s="1" t="s">
        <v>1272</v>
      </c>
      <c r="C485" s="1" t="s">
        <v>542</v>
      </c>
      <c r="D485" s="1" t="s">
        <v>226</v>
      </c>
      <c r="E485" s="1" t="s">
        <v>1224</v>
      </c>
      <c r="F485" s="67">
        <v>18718.849999999999</v>
      </c>
      <c r="G485" s="67">
        <v>0</v>
      </c>
      <c r="H485" s="67">
        <v>0</v>
      </c>
      <c r="I485" s="67">
        <v>18718.849999999999</v>
      </c>
      <c r="J485" s="67">
        <v>0</v>
      </c>
      <c r="K485" s="15">
        <v>45231</v>
      </c>
    </row>
    <row r="486" spans="1:11" ht="114.75" x14ac:dyDescent="0.25">
      <c r="A486" s="3">
        <f t="shared" si="8"/>
        <v>478</v>
      </c>
      <c r="B486" s="21" t="s">
        <v>1278</v>
      </c>
      <c r="C486" s="21" t="s">
        <v>350</v>
      </c>
      <c r="D486" s="21" t="s">
        <v>351</v>
      </c>
      <c r="E486" s="1" t="s">
        <v>1224</v>
      </c>
      <c r="F486" s="67">
        <v>18000</v>
      </c>
      <c r="G486" s="67">
        <v>0</v>
      </c>
      <c r="H486" s="67">
        <v>18000</v>
      </c>
      <c r="I486" s="67">
        <v>0</v>
      </c>
      <c r="J486" s="67">
        <v>0</v>
      </c>
      <c r="K486" s="43">
        <v>45231</v>
      </c>
    </row>
    <row r="487" spans="1:11" ht="63.75" x14ac:dyDescent="0.25">
      <c r="A487" s="3">
        <f t="shared" si="8"/>
        <v>479</v>
      </c>
      <c r="B487" s="1" t="s">
        <v>1279</v>
      </c>
      <c r="C487" s="2" t="s">
        <v>219</v>
      </c>
      <c r="D487" s="1" t="s">
        <v>210</v>
      </c>
      <c r="E487" s="1" t="s">
        <v>100</v>
      </c>
      <c r="F487" s="67">
        <v>200</v>
      </c>
      <c r="G487" s="67">
        <v>0</v>
      </c>
      <c r="H487" s="67">
        <f>F487</f>
        <v>200</v>
      </c>
      <c r="I487" s="67">
        <v>0</v>
      </c>
      <c r="J487" s="67">
        <v>0</v>
      </c>
      <c r="K487" s="15">
        <v>45231</v>
      </c>
    </row>
    <row r="488" spans="1:11" ht="51" x14ac:dyDescent="0.25">
      <c r="A488" s="3">
        <f t="shared" si="8"/>
        <v>480</v>
      </c>
      <c r="B488" s="18" t="s">
        <v>871</v>
      </c>
      <c r="C488" s="13" t="s">
        <v>938</v>
      </c>
      <c r="D488" s="18" t="s">
        <v>909</v>
      </c>
      <c r="E488" s="1" t="s">
        <v>100</v>
      </c>
      <c r="F488" s="67">
        <v>500</v>
      </c>
      <c r="G488" s="67">
        <v>0</v>
      </c>
      <c r="H488" s="67">
        <v>0</v>
      </c>
      <c r="I488" s="67">
        <v>500</v>
      </c>
      <c r="J488" s="67">
        <v>0</v>
      </c>
      <c r="K488" s="40">
        <v>45231</v>
      </c>
    </row>
    <row r="489" spans="1:11" ht="51" x14ac:dyDescent="0.25">
      <c r="A489" s="3">
        <f t="shared" si="8"/>
        <v>481</v>
      </c>
      <c r="B489" s="18" t="s">
        <v>871</v>
      </c>
      <c r="C489" s="13" t="s">
        <v>939</v>
      </c>
      <c r="D489" s="18" t="s">
        <v>911</v>
      </c>
      <c r="E489" s="1" t="s">
        <v>100</v>
      </c>
      <c r="F489" s="67">
        <v>1507.55</v>
      </c>
      <c r="G489" s="67">
        <v>0</v>
      </c>
      <c r="H489" s="67">
        <v>0</v>
      </c>
      <c r="I489" s="67">
        <v>1507.55</v>
      </c>
      <c r="J489" s="67">
        <v>0</v>
      </c>
      <c r="K489" s="40">
        <v>45231</v>
      </c>
    </row>
    <row r="490" spans="1:11" ht="51" x14ac:dyDescent="0.25">
      <c r="A490" s="3">
        <f t="shared" si="8"/>
        <v>482</v>
      </c>
      <c r="B490" s="18" t="s">
        <v>871</v>
      </c>
      <c r="C490" s="13" t="s">
        <v>940</v>
      </c>
      <c r="D490" s="18" t="s">
        <v>154</v>
      </c>
      <c r="E490" s="1" t="s">
        <v>100</v>
      </c>
      <c r="F490" s="67">
        <v>200</v>
      </c>
      <c r="G490" s="67">
        <v>0</v>
      </c>
      <c r="H490" s="67">
        <v>0</v>
      </c>
      <c r="I490" s="67">
        <v>200</v>
      </c>
      <c r="J490" s="67">
        <v>0</v>
      </c>
      <c r="K490" s="40">
        <v>45231</v>
      </c>
    </row>
    <row r="491" spans="1:11" ht="76.5" x14ac:dyDescent="0.25">
      <c r="A491" s="3">
        <f t="shared" si="8"/>
        <v>483</v>
      </c>
      <c r="B491" s="1" t="s">
        <v>1215</v>
      </c>
      <c r="C491" s="2" t="s">
        <v>1152</v>
      </c>
      <c r="D491" s="1" t="s">
        <v>1153</v>
      </c>
      <c r="E491" s="18" t="s">
        <v>870</v>
      </c>
      <c r="F491" s="67">
        <v>120</v>
      </c>
      <c r="G491" s="67">
        <v>0</v>
      </c>
      <c r="H491" s="67">
        <v>0</v>
      </c>
      <c r="I491" s="67">
        <v>120</v>
      </c>
      <c r="J491" s="67">
        <v>0</v>
      </c>
      <c r="K491" s="15">
        <v>45231</v>
      </c>
    </row>
    <row r="492" spans="1:11" ht="89.25" x14ac:dyDescent="0.25">
      <c r="A492" s="3">
        <f t="shared" si="8"/>
        <v>484</v>
      </c>
      <c r="B492" s="1" t="s">
        <v>1215</v>
      </c>
      <c r="C492" s="2" t="s">
        <v>1154</v>
      </c>
      <c r="D492" s="1" t="s">
        <v>1155</v>
      </c>
      <c r="E492" s="18" t="s">
        <v>870</v>
      </c>
      <c r="F492" s="67">
        <v>296</v>
      </c>
      <c r="G492" s="67">
        <v>0</v>
      </c>
      <c r="H492" s="67">
        <v>0</v>
      </c>
      <c r="I492" s="67">
        <v>296</v>
      </c>
      <c r="J492" s="67">
        <v>0</v>
      </c>
      <c r="K492" s="15">
        <v>45231</v>
      </c>
    </row>
    <row r="493" spans="1:11" ht="63.75" x14ac:dyDescent="0.25">
      <c r="A493" s="3">
        <f t="shared" si="8"/>
        <v>485</v>
      </c>
      <c r="B493" s="1" t="s">
        <v>1215</v>
      </c>
      <c r="C493" s="2" t="s">
        <v>1156</v>
      </c>
      <c r="D493" s="1" t="s">
        <v>1143</v>
      </c>
      <c r="E493" s="18" t="s">
        <v>870</v>
      </c>
      <c r="F493" s="67">
        <v>260</v>
      </c>
      <c r="G493" s="67">
        <v>0</v>
      </c>
      <c r="H493" s="67">
        <v>0</v>
      </c>
      <c r="I493" s="67">
        <v>260</v>
      </c>
      <c r="J493" s="67">
        <v>0</v>
      </c>
      <c r="K493" s="15">
        <v>45231</v>
      </c>
    </row>
    <row r="494" spans="1:11" ht="114.75" x14ac:dyDescent="0.25">
      <c r="A494" s="3">
        <f t="shared" si="8"/>
        <v>486</v>
      </c>
      <c r="B494" s="1" t="s">
        <v>1215</v>
      </c>
      <c r="C494" s="2" t="s">
        <v>1159</v>
      </c>
      <c r="D494" s="1" t="s">
        <v>1145</v>
      </c>
      <c r="E494" s="18" t="s">
        <v>870</v>
      </c>
      <c r="F494" s="67">
        <v>307.5</v>
      </c>
      <c r="G494" s="67">
        <v>0</v>
      </c>
      <c r="H494" s="67">
        <v>0</v>
      </c>
      <c r="I494" s="67">
        <v>307.5</v>
      </c>
      <c r="J494" s="67">
        <v>0</v>
      </c>
      <c r="K494" s="15">
        <v>45231</v>
      </c>
    </row>
    <row r="495" spans="1:11" ht="76.5" x14ac:dyDescent="0.25">
      <c r="A495" s="3">
        <f t="shared" si="8"/>
        <v>487</v>
      </c>
      <c r="B495" s="1" t="s">
        <v>1215</v>
      </c>
      <c r="C495" s="2" t="s">
        <v>1160</v>
      </c>
      <c r="D495" s="1" t="s">
        <v>1147</v>
      </c>
      <c r="E495" s="18" t="s">
        <v>870</v>
      </c>
      <c r="F495" s="67">
        <v>252</v>
      </c>
      <c r="G495" s="67">
        <v>0</v>
      </c>
      <c r="H495" s="67">
        <v>0</v>
      </c>
      <c r="I495" s="67">
        <v>252</v>
      </c>
      <c r="J495" s="67">
        <v>0</v>
      </c>
      <c r="K495" s="15">
        <v>45231</v>
      </c>
    </row>
    <row r="496" spans="1:11" ht="51" x14ac:dyDescent="0.25">
      <c r="A496" s="3">
        <f t="shared" si="8"/>
        <v>488</v>
      </c>
      <c r="B496" s="19" t="s">
        <v>1304</v>
      </c>
      <c r="C496" s="17" t="s">
        <v>719</v>
      </c>
      <c r="D496" s="17" t="s">
        <v>720</v>
      </c>
      <c r="E496" s="1" t="s">
        <v>100</v>
      </c>
      <c r="F496" s="67">
        <v>499.09</v>
      </c>
      <c r="G496" s="67">
        <v>0</v>
      </c>
      <c r="H496" s="67">
        <v>0</v>
      </c>
      <c r="I496" s="67">
        <v>499.09</v>
      </c>
      <c r="J496" s="67">
        <v>0</v>
      </c>
      <c r="K496" s="42">
        <v>45261</v>
      </c>
    </row>
    <row r="497" spans="1:11" ht="38.25" x14ac:dyDescent="0.25">
      <c r="A497" s="3">
        <f t="shared" si="8"/>
        <v>489</v>
      </c>
      <c r="B497" s="1" t="s">
        <v>1293</v>
      </c>
      <c r="C497" s="1" t="s">
        <v>510</v>
      </c>
      <c r="D497" s="30" t="s">
        <v>511</v>
      </c>
      <c r="E497" s="1" t="s">
        <v>1224</v>
      </c>
      <c r="F497" s="67">
        <v>13000</v>
      </c>
      <c r="G497" s="67">
        <v>0</v>
      </c>
      <c r="H497" s="67">
        <v>0</v>
      </c>
      <c r="I497" s="67">
        <v>0</v>
      </c>
      <c r="J497" s="67">
        <v>13000</v>
      </c>
      <c r="K497" s="15">
        <v>45261</v>
      </c>
    </row>
    <row r="498" spans="1:11" ht="51" x14ac:dyDescent="0.25">
      <c r="A498" s="3">
        <f t="shared" si="8"/>
        <v>490</v>
      </c>
      <c r="B498" s="1" t="s">
        <v>1267</v>
      </c>
      <c r="C498" s="2" t="s">
        <v>606</v>
      </c>
      <c r="D498" s="1" t="s">
        <v>226</v>
      </c>
      <c r="E498" s="1" t="s">
        <v>1224</v>
      </c>
      <c r="F498" s="67">
        <v>17500</v>
      </c>
      <c r="G498" s="67">
        <v>0</v>
      </c>
      <c r="H498" s="67">
        <v>0</v>
      </c>
      <c r="I498" s="67">
        <v>17500</v>
      </c>
      <c r="J498" s="67">
        <v>0</v>
      </c>
      <c r="K498" s="15">
        <v>45261</v>
      </c>
    </row>
    <row r="499" spans="1:11" ht="63.75" x14ac:dyDescent="0.25">
      <c r="A499" s="3">
        <f t="shared" si="8"/>
        <v>491</v>
      </c>
      <c r="B499" s="5" t="s">
        <v>1291</v>
      </c>
      <c r="C499" s="12" t="s">
        <v>626</v>
      </c>
      <c r="D499" s="5" t="s">
        <v>627</v>
      </c>
      <c r="E499" s="1" t="s">
        <v>1224</v>
      </c>
      <c r="F499" s="67">
        <v>9762</v>
      </c>
      <c r="G499" s="67">
        <v>0</v>
      </c>
      <c r="H499" s="67">
        <v>0</v>
      </c>
      <c r="I499" s="67">
        <v>9762</v>
      </c>
      <c r="J499" s="67">
        <v>0</v>
      </c>
      <c r="K499" s="41">
        <v>45261</v>
      </c>
    </row>
    <row r="500" spans="1:11" ht="63.75" x14ac:dyDescent="0.25">
      <c r="A500" s="3">
        <f t="shared" si="8"/>
        <v>492</v>
      </c>
      <c r="B500" s="1" t="s">
        <v>1273</v>
      </c>
      <c r="C500" s="21" t="s">
        <v>368</v>
      </c>
      <c r="D500" s="21" t="s">
        <v>365</v>
      </c>
      <c r="E500" s="1" t="s">
        <v>100</v>
      </c>
      <c r="F500" s="67">
        <v>688.13</v>
      </c>
      <c r="G500" s="67">
        <v>0</v>
      </c>
      <c r="H500" s="67">
        <v>0</v>
      </c>
      <c r="I500" s="67">
        <v>688.13</v>
      </c>
      <c r="J500" s="67">
        <v>0</v>
      </c>
      <c r="K500" s="15">
        <v>45261</v>
      </c>
    </row>
    <row r="501" spans="1:11" ht="102" x14ac:dyDescent="0.25">
      <c r="A501" s="3">
        <f t="shared" si="8"/>
        <v>493</v>
      </c>
      <c r="B501" s="1" t="s">
        <v>1273</v>
      </c>
      <c r="C501" s="21" t="s">
        <v>373</v>
      </c>
      <c r="D501" s="21" t="s">
        <v>374</v>
      </c>
      <c r="E501" s="1" t="s">
        <v>100</v>
      </c>
      <c r="F501" s="67">
        <v>16782.96</v>
      </c>
      <c r="G501" s="67">
        <v>0</v>
      </c>
      <c r="H501" s="67">
        <v>0</v>
      </c>
      <c r="I501" s="67">
        <v>16782.96</v>
      </c>
      <c r="J501" s="67">
        <v>0</v>
      </c>
      <c r="K501" s="15">
        <v>45261</v>
      </c>
    </row>
    <row r="502" spans="1:11" ht="114.75" x14ac:dyDescent="0.25">
      <c r="A502" s="3">
        <f t="shared" si="8"/>
        <v>494</v>
      </c>
      <c r="B502" s="1" t="s">
        <v>1287</v>
      </c>
      <c r="C502" s="1" t="s">
        <v>1124</v>
      </c>
      <c r="D502" s="18" t="s">
        <v>1125</v>
      </c>
      <c r="E502" s="1" t="s">
        <v>1224</v>
      </c>
      <c r="F502" s="67">
        <f>I502</f>
        <v>12587.1196</v>
      </c>
      <c r="G502" s="67">
        <v>0</v>
      </c>
      <c r="H502" s="67">
        <v>0</v>
      </c>
      <c r="I502" s="67">
        <f>12587119.6/1000</f>
        <v>12587.1196</v>
      </c>
      <c r="J502" s="67">
        <v>0</v>
      </c>
      <c r="K502" s="15">
        <v>45261</v>
      </c>
    </row>
    <row r="503" spans="1:11" ht="63.75" x14ac:dyDescent="0.25">
      <c r="A503" s="3">
        <f t="shared" si="8"/>
        <v>495</v>
      </c>
      <c r="B503" s="1" t="s">
        <v>1279</v>
      </c>
      <c r="C503" s="2" t="s">
        <v>225</v>
      </c>
      <c r="D503" s="1" t="s">
        <v>226</v>
      </c>
      <c r="E503" s="1" t="s">
        <v>1224</v>
      </c>
      <c r="F503" s="67">
        <v>13140</v>
      </c>
      <c r="G503" s="67">
        <v>0</v>
      </c>
      <c r="H503" s="67">
        <v>0</v>
      </c>
      <c r="I503" s="67">
        <v>0</v>
      </c>
      <c r="J503" s="67">
        <f>F503</f>
        <v>13140</v>
      </c>
      <c r="K503" s="15">
        <v>45261</v>
      </c>
    </row>
    <row r="504" spans="1:11" ht="63.75" x14ac:dyDescent="0.25">
      <c r="A504" s="3">
        <f t="shared" si="8"/>
        <v>496</v>
      </c>
      <c r="B504" s="1" t="s">
        <v>1279</v>
      </c>
      <c r="C504" s="2" t="s">
        <v>227</v>
      </c>
      <c r="D504" s="1" t="s">
        <v>206</v>
      </c>
      <c r="E504" s="1" t="s">
        <v>100</v>
      </c>
      <c r="F504" s="67">
        <v>560</v>
      </c>
      <c r="G504" s="67">
        <v>0</v>
      </c>
      <c r="H504" s="67">
        <v>0</v>
      </c>
      <c r="I504" s="67">
        <v>0</v>
      </c>
      <c r="J504" s="67">
        <f>F504</f>
        <v>560</v>
      </c>
      <c r="K504" s="15">
        <v>45261</v>
      </c>
    </row>
    <row r="505" spans="1:11" ht="76.5" x14ac:dyDescent="0.25">
      <c r="A505" s="3">
        <f t="shared" si="8"/>
        <v>497</v>
      </c>
      <c r="B505" s="18" t="s">
        <v>199</v>
      </c>
      <c r="C505" s="26" t="s">
        <v>202</v>
      </c>
      <c r="D505" s="26" t="s">
        <v>201</v>
      </c>
      <c r="E505" s="1" t="s">
        <v>100</v>
      </c>
      <c r="F505" s="67">
        <v>500</v>
      </c>
      <c r="G505" s="67">
        <v>0</v>
      </c>
      <c r="H505" s="67">
        <v>0</v>
      </c>
      <c r="I505" s="67">
        <f t="shared" ref="I505:I536" si="9">F505</f>
        <v>500</v>
      </c>
      <c r="J505" s="67">
        <v>0</v>
      </c>
      <c r="K505" s="40">
        <v>45292</v>
      </c>
    </row>
    <row r="506" spans="1:11" ht="63.75" x14ac:dyDescent="0.25">
      <c r="A506" s="3">
        <f t="shared" si="8"/>
        <v>498</v>
      </c>
      <c r="B506" s="1" t="s">
        <v>273</v>
      </c>
      <c r="C506" s="2" t="s">
        <v>277</v>
      </c>
      <c r="D506" s="1" t="s">
        <v>181</v>
      </c>
      <c r="E506" s="1" t="s">
        <v>100</v>
      </c>
      <c r="F506" s="67">
        <f>I506+J506</f>
        <v>9054.15</v>
      </c>
      <c r="G506" s="67">
        <v>0</v>
      </c>
      <c r="H506" s="67">
        <v>0</v>
      </c>
      <c r="I506" s="67">
        <v>9054.15</v>
      </c>
      <c r="J506" s="67">
        <v>0</v>
      </c>
      <c r="K506" s="15">
        <v>45292</v>
      </c>
    </row>
    <row r="507" spans="1:11" ht="63.75" x14ac:dyDescent="0.25">
      <c r="A507" s="3">
        <f t="shared" si="8"/>
        <v>499</v>
      </c>
      <c r="B507" s="1" t="s">
        <v>273</v>
      </c>
      <c r="C507" s="2" t="s">
        <v>278</v>
      </c>
      <c r="D507" s="1" t="s">
        <v>99</v>
      </c>
      <c r="E507" s="1" t="s">
        <v>100</v>
      </c>
      <c r="F507" s="67">
        <v>500</v>
      </c>
      <c r="G507" s="67">
        <v>0</v>
      </c>
      <c r="H507" s="67">
        <v>0</v>
      </c>
      <c r="I507" s="67">
        <f t="shared" si="9"/>
        <v>500</v>
      </c>
      <c r="J507" s="67">
        <v>0</v>
      </c>
      <c r="K507" s="15">
        <v>45292</v>
      </c>
    </row>
    <row r="508" spans="1:11" ht="63.75" x14ac:dyDescent="0.25">
      <c r="A508" s="3">
        <f t="shared" si="8"/>
        <v>500</v>
      </c>
      <c r="B508" s="18" t="s">
        <v>890</v>
      </c>
      <c r="C508" s="13" t="s">
        <v>955</v>
      </c>
      <c r="D508" s="18" t="s">
        <v>956</v>
      </c>
      <c r="E508" s="1" t="s">
        <v>100</v>
      </c>
      <c r="F508" s="67">
        <v>1300</v>
      </c>
      <c r="G508" s="67">
        <v>0</v>
      </c>
      <c r="H508" s="67">
        <v>0</v>
      </c>
      <c r="I508" s="67">
        <f t="shared" si="9"/>
        <v>1300</v>
      </c>
      <c r="J508" s="67">
        <v>0</v>
      </c>
      <c r="K508" s="40">
        <v>45292</v>
      </c>
    </row>
    <row r="509" spans="1:11" ht="89.25" x14ac:dyDescent="0.25">
      <c r="A509" s="3">
        <f t="shared" si="8"/>
        <v>501</v>
      </c>
      <c r="B509" s="1" t="s">
        <v>1212</v>
      </c>
      <c r="C509" s="2" t="s">
        <v>1093</v>
      </c>
      <c r="D509" s="1" t="s">
        <v>1050</v>
      </c>
      <c r="E509" s="1" t="s">
        <v>100</v>
      </c>
      <c r="F509" s="67">
        <v>240</v>
      </c>
      <c r="G509" s="67">
        <v>0</v>
      </c>
      <c r="H509" s="67">
        <v>0</v>
      </c>
      <c r="I509" s="67">
        <f t="shared" si="9"/>
        <v>240</v>
      </c>
      <c r="J509" s="67">
        <v>0</v>
      </c>
      <c r="K509" s="15">
        <v>45292</v>
      </c>
    </row>
    <row r="510" spans="1:11" ht="89.25" x14ac:dyDescent="0.25">
      <c r="A510" s="3">
        <f t="shared" si="8"/>
        <v>502</v>
      </c>
      <c r="B510" s="1" t="s">
        <v>1212</v>
      </c>
      <c r="C510" s="2" t="s">
        <v>1098</v>
      </c>
      <c r="D510" s="1" t="s">
        <v>1060</v>
      </c>
      <c r="E510" s="1" t="s">
        <v>100</v>
      </c>
      <c r="F510" s="67">
        <v>2388</v>
      </c>
      <c r="G510" s="67">
        <v>0</v>
      </c>
      <c r="H510" s="67">
        <v>0</v>
      </c>
      <c r="I510" s="67">
        <f t="shared" si="9"/>
        <v>2388</v>
      </c>
      <c r="J510" s="67">
        <v>0</v>
      </c>
      <c r="K510" s="15">
        <v>45292</v>
      </c>
    </row>
    <row r="511" spans="1:11" ht="89.25" x14ac:dyDescent="0.25">
      <c r="A511" s="3">
        <f t="shared" si="8"/>
        <v>503</v>
      </c>
      <c r="B511" s="1" t="s">
        <v>1212</v>
      </c>
      <c r="C511" s="2" t="s">
        <v>1101</v>
      </c>
      <c r="D511" s="1" t="s">
        <v>1053</v>
      </c>
      <c r="E511" s="1" t="s">
        <v>100</v>
      </c>
      <c r="F511" s="67">
        <v>168</v>
      </c>
      <c r="G511" s="67">
        <v>0</v>
      </c>
      <c r="H511" s="67">
        <v>0</v>
      </c>
      <c r="I511" s="67">
        <f t="shared" si="9"/>
        <v>168</v>
      </c>
      <c r="J511" s="67">
        <v>0</v>
      </c>
      <c r="K511" s="15">
        <v>45292</v>
      </c>
    </row>
    <row r="512" spans="1:11" ht="38.25" x14ac:dyDescent="0.25">
      <c r="A512" s="3">
        <f t="shared" si="8"/>
        <v>504</v>
      </c>
      <c r="B512" s="19" t="s">
        <v>1304</v>
      </c>
      <c r="C512" s="17" t="s">
        <v>721</v>
      </c>
      <c r="D512" s="17" t="s">
        <v>395</v>
      </c>
      <c r="E512" s="1" t="s">
        <v>100</v>
      </c>
      <c r="F512" s="67">
        <v>110</v>
      </c>
      <c r="G512" s="67">
        <v>0</v>
      </c>
      <c r="H512" s="67">
        <v>0</v>
      </c>
      <c r="I512" s="67">
        <f t="shared" si="9"/>
        <v>110</v>
      </c>
      <c r="J512" s="67">
        <v>0</v>
      </c>
      <c r="K512" s="42">
        <v>45323</v>
      </c>
    </row>
    <row r="513" spans="1:11" ht="51" x14ac:dyDescent="0.25">
      <c r="A513" s="3">
        <f t="shared" si="8"/>
        <v>505</v>
      </c>
      <c r="B513" s="1" t="s">
        <v>1293</v>
      </c>
      <c r="C513" s="1" t="s">
        <v>508</v>
      </c>
      <c r="D513" s="1" t="s">
        <v>500</v>
      </c>
      <c r="E513" s="1" t="s">
        <v>1224</v>
      </c>
      <c r="F513" s="67">
        <v>1000</v>
      </c>
      <c r="G513" s="67">
        <v>0</v>
      </c>
      <c r="H513" s="67">
        <v>0</v>
      </c>
      <c r="I513" s="67">
        <f t="shared" si="9"/>
        <v>1000</v>
      </c>
      <c r="J513" s="67">
        <v>0</v>
      </c>
      <c r="K513" s="15">
        <v>45323</v>
      </c>
    </row>
    <row r="514" spans="1:11" ht="63.75" x14ac:dyDescent="0.25">
      <c r="A514" s="3">
        <f t="shared" si="8"/>
        <v>506</v>
      </c>
      <c r="B514" s="21" t="s">
        <v>1282</v>
      </c>
      <c r="C514" s="21" t="s">
        <v>1138</v>
      </c>
      <c r="D514" s="21" t="s">
        <v>1139</v>
      </c>
      <c r="E514" s="1" t="s">
        <v>100</v>
      </c>
      <c r="F514" s="67">
        <v>700</v>
      </c>
      <c r="G514" s="67">
        <v>0</v>
      </c>
      <c r="H514" s="67">
        <v>0</v>
      </c>
      <c r="I514" s="67">
        <f t="shared" si="9"/>
        <v>700</v>
      </c>
      <c r="J514" s="67">
        <v>0</v>
      </c>
      <c r="K514" s="43">
        <v>45323</v>
      </c>
    </row>
    <row r="515" spans="1:11" ht="51" x14ac:dyDescent="0.25">
      <c r="A515" s="3">
        <f t="shared" si="8"/>
        <v>507</v>
      </c>
      <c r="B515" s="1" t="s">
        <v>1267</v>
      </c>
      <c r="C515" s="2" t="s">
        <v>607</v>
      </c>
      <c r="D515" s="1" t="s">
        <v>608</v>
      </c>
      <c r="E515" s="1" t="s">
        <v>100</v>
      </c>
      <c r="F515" s="67">
        <v>654.03</v>
      </c>
      <c r="G515" s="67">
        <v>0</v>
      </c>
      <c r="H515" s="67">
        <v>0</v>
      </c>
      <c r="I515" s="67">
        <f t="shared" si="9"/>
        <v>654.03</v>
      </c>
      <c r="J515" s="67">
        <v>0</v>
      </c>
      <c r="K515" s="15">
        <v>45323</v>
      </c>
    </row>
    <row r="516" spans="1:11" ht="38.25" x14ac:dyDescent="0.25">
      <c r="A516" s="3">
        <f t="shared" si="8"/>
        <v>508</v>
      </c>
      <c r="B516" s="1" t="s">
        <v>1267</v>
      </c>
      <c r="C516" s="2" t="s">
        <v>610</v>
      </c>
      <c r="D516" s="1" t="s">
        <v>234</v>
      </c>
      <c r="E516" s="1" t="s">
        <v>100</v>
      </c>
      <c r="F516" s="67">
        <v>200</v>
      </c>
      <c r="G516" s="67">
        <v>0</v>
      </c>
      <c r="H516" s="67">
        <v>0</v>
      </c>
      <c r="I516" s="67">
        <f t="shared" si="9"/>
        <v>200</v>
      </c>
      <c r="J516" s="67">
        <v>0</v>
      </c>
      <c r="K516" s="15">
        <v>45323</v>
      </c>
    </row>
    <row r="517" spans="1:11" ht="63.75" x14ac:dyDescent="0.25">
      <c r="A517" s="3">
        <f t="shared" si="8"/>
        <v>509</v>
      </c>
      <c r="B517" s="1" t="s">
        <v>1290</v>
      </c>
      <c r="C517" s="2" t="s">
        <v>595</v>
      </c>
      <c r="D517" s="1" t="s">
        <v>234</v>
      </c>
      <c r="E517" s="1" t="s">
        <v>100</v>
      </c>
      <c r="F517" s="67">
        <v>200</v>
      </c>
      <c r="G517" s="67">
        <v>0</v>
      </c>
      <c r="H517" s="67">
        <v>0</v>
      </c>
      <c r="I517" s="67">
        <f t="shared" si="9"/>
        <v>200</v>
      </c>
      <c r="J517" s="67">
        <v>0</v>
      </c>
      <c r="K517" s="15">
        <v>45323</v>
      </c>
    </row>
    <row r="518" spans="1:11" ht="63.75" x14ac:dyDescent="0.25">
      <c r="A518" s="3">
        <f t="shared" si="8"/>
        <v>510</v>
      </c>
      <c r="B518" s="5" t="s">
        <v>1291</v>
      </c>
      <c r="C518" s="12" t="s">
        <v>630</v>
      </c>
      <c r="D518" s="5" t="s">
        <v>450</v>
      </c>
      <c r="E518" s="1" t="s">
        <v>100</v>
      </c>
      <c r="F518" s="67">
        <v>400</v>
      </c>
      <c r="G518" s="67">
        <v>0</v>
      </c>
      <c r="H518" s="67">
        <v>0</v>
      </c>
      <c r="I518" s="67">
        <f t="shared" si="9"/>
        <v>400</v>
      </c>
      <c r="J518" s="67">
        <v>0</v>
      </c>
      <c r="K518" s="41">
        <v>45323</v>
      </c>
    </row>
    <row r="519" spans="1:11" ht="38.25" x14ac:dyDescent="0.25">
      <c r="A519" s="3">
        <f t="shared" si="8"/>
        <v>511</v>
      </c>
      <c r="B519" s="5" t="s">
        <v>1291</v>
      </c>
      <c r="C519" s="12" t="s">
        <v>631</v>
      </c>
      <c r="D519" s="5" t="s">
        <v>234</v>
      </c>
      <c r="E519" s="1" t="s">
        <v>100</v>
      </c>
      <c r="F519" s="67">
        <v>170</v>
      </c>
      <c r="G519" s="67">
        <v>0</v>
      </c>
      <c r="H519" s="67">
        <v>0</v>
      </c>
      <c r="I519" s="67">
        <f t="shared" si="9"/>
        <v>170</v>
      </c>
      <c r="J519" s="67">
        <v>0</v>
      </c>
      <c r="K519" s="41">
        <v>45323</v>
      </c>
    </row>
    <row r="520" spans="1:11" ht="38.25" x14ac:dyDescent="0.25">
      <c r="A520" s="3">
        <f t="shared" si="8"/>
        <v>512</v>
      </c>
      <c r="B520" s="1" t="s">
        <v>1269</v>
      </c>
      <c r="C520" s="2" t="str">
        <f>'[1]Лист 2'!$F$89</f>
        <v xml:space="preserve">243860301267486030100100300001712244 </v>
      </c>
      <c r="D520" s="1" t="str">
        <f>'[1]Лист 2'!$AR$89</f>
        <v>Поставка бумаги</v>
      </c>
      <c r="E520" s="1" t="s">
        <v>100</v>
      </c>
      <c r="F520" s="67">
        <v>136.19999999999999</v>
      </c>
      <c r="G520" s="67">
        <v>0</v>
      </c>
      <c r="H520" s="67">
        <v>0</v>
      </c>
      <c r="I520" s="67">
        <f t="shared" si="9"/>
        <v>136.19999999999999</v>
      </c>
      <c r="J520" s="67">
        <v>0</v>
      </c>
      <c r="K520" s="10">
        <v>45323</v>
      </c>
    </row>
    <row r="521" spans="1:11" ht="63.75" x14ac:dyDescent="0.25">
      <c r="A521" s="3">
        <f t="shared" si="8"/>
        <v>513</v>
      </c>
      <c r="B521" s="1" t="s">
        <v>1272</v>
      </c>
      <c r="C521" s="1" t="s">
        <v>547</v>
      </c>
      <c r="D521" s="1" t="s">
        <v>548</v>
      </c>
      <c r="E521" s="1" t="s">
        <v>100</v>
      </c>
      <c r="F521" s="67">
        <v>101.98</v>
      </c>
      <c r="G521" s="67">
        <v>0</v>
      </c>
      <c r="H521" s="67">
        <v>0</v>
      </c>
      <c r="I521" s="67">
        <f t="shared" si="9"/>
        <v>101.98</v>
      </c>
      <c r="J521" s="67">
        <v>0</v>
      </c>
      <c r="K521" s="15">
        <v>45323</v>
      </c>
    </row>
    <row r="522" spans="1:11" ht="63.75" x14ac:dyDescent="0.25">
      <c r="A522" s="3">
        <f t="shared" si="8"/>
        <v>514</v>
      </c>
      <c r="B522" s="1" t="s">
        <v>1273</v>
      </c>
      <c r="C522" s="21" t="s">
        <v>391</v>
      </c>
      <c r="D522" s="21" t="s">
        <v>392</v>
      </c>
      <c r="E522" s="1" t="s">
        <v>100</v>
      </c>
      <c r="F522" s="67">
        <v>205.96</v>
      </c>
      <c r="G522" s="67">
        <v>0</v>
      </c>
      <c r="H522" s="67">
        <v>0</v>
      </c>
      <c r="I522" s="67">
        <f t="shared" si="9"/>
        <v>205.96</v>
      </c>
      <c r="J522" s="67">
        <v>0</v>
      </c>
      <c r="K522" s="15">
        <v>45323</v>
      </c>
    </row>
    <row r="523" spans="1:11" ht="38.25" x14ac:dyDescent="0.25">
      <c r="A523" s="3">
        <f t="shared" ref="A523:A586" si="10">A522+1</f>
        <v>515</v>
      </c>
      <c r="B523" s="5" t="s">
        <v>1286</v>
      </c>
      <c r="C523" s="16" t="s">
        <v>656</v>
      </c>
      <c r="D523" s="8" t="s">
        <v>234</v>
      </c>
      <c r="E523" s="1" t="s">
        <v>100</v>
      </c>
      <c r="F523" s="67">
        <v>100</v>
      </c>
      <c r="G523" s="67">
        <v>0</v>
      </c>
      <c r="H523" s="67">
        <v>0</v>
      </c>
      <c r="I523" s="67">
        <f t="shared" si="9"/>
        <v>100</v>
      </c>
      <c r="J523" s="67">
        <v>0</v>
      </c>
      <c r="K523" s="9">
        <v>45323</v>
      </c>
    </row>
    <row r="524" spans="1:11" ht="51" x14ac:dyDescent="0.25">
      <c r="A524" s="3">
        <f t="shared" si="10"/>
        <v>516</v>
      </c>
      <c r="B524" s="5" t="s">
        <v>1277</v>
      </c>
      <c r="C524" s="16" t="s">
        <v>291</v>
      </c>
      <c r="D524" s="8" t="s">
        <v>286</v>
      </c>
      <c r="E524" s="1" t="s">
        <v>100</v>
      </c>
      <c r="F524" s="67">
        <v>375</v>
      </c>
      <c r="G524" s="67">
        <v>0</v>
      </c>
      <c r="H524" s="67">
        <v>0</v>
      </c>
      <c r="I524" s="67">
        <f t="shared" si="9"/>
        <v>375</v>
      </c>
      <c r="J524" s="67">
        <v>0</v>
      </c>
      <c r="K524" s="9">
        <v>45323</v>
      </c>
    </row>
    <row r="525" spans="1:11" ht="114.75" x14ac:dyDescent="0.25">
      <c r="A525" s="3">
        <f t="shared" si="10"/>
        <v>517</v>
      </c>
      <c r="B525" s="21" t="s">
        <v>1278</v>
      </c>
      <c r="C525" s="21" t="s">
        <v>352</v>
      </c>
      <c r="D525" s="21" t="s">
        <v>351</v>
      </c>
      <c r="E525" s="1" t="s">
        <v>1224</v>
      </c>
      <c r="F525" s="67">
        <v>18000</v>
      </c>
      <c r="G525" s="67">
        <v>0</v>
      </c>
      <c r="H525" s="67">
        <v>0</v>
      </c>
      <c r="I525" s="67">
        <f t="shared" si="9"/>
        <v>18000</v>
      </c>
      <c r="J525" s="67">
        <v>0</v>
      </c>
      <c r="K525" s="43">
        <v>45323</v>
      </c>
    </row>
    <row r="526" spans="1:11" ht="76.5" x14ac:dyDescent="0.25">
      <c r="A526" s="3">
        <f t="shared" si="10"/>
        <v>518</v>
      </c>
      <c r="B526" s="23" t="s">
        <v>878</v>
      </c>
      <c r="C526" s="23" t="s">
        <v>951</v>
      </c>
      <c r="D526" s="23" t="s">
        <v>880</v>
      </c>
      <c r="E526" s="1" t="s">
        <v>100</v>
      </c>
      <c r="F526" s="67">
        <v>1334.9</v>
      </c>
      <c r="G526" s="67">
        <v>0</v>
      </c>
      <c r="H526" s="67">
        <v>0</v>
      </c>
      <c r="I526" s="67">
        <f t="shared" si="9"/>
        <v>1334.9</v>
      </c>
      <c r="J526" s="67">
        <v>0</v>
      </c>
      <c r="K526" s="44">
        <v>45323</v>
      </c>
    </row>
    <row r="527" spans="1:11" ht="76.5" x14ac:dyDescent="0.25">
      <c r="A527" s="3">
        <f t="shared" si="10"/>
        <v>519</v>
      </c>
      <c r="B527" s="23" t="s">
        <v>878</v>
      </c>
      <c r="C527" s="23" t="s">
        <v>952</v>
      </c>
      <c r="D527" s="23" t="s">
        <v>880</v>
      </c>
      <c r="E527" s="1" t="s">
        <v>100</v>
      </c>
      <c r="F527" s="67">
        <v>1223.2</v>
      </c>
      <c r="G527" s="67">
        <v>0</v>
      </c>
      <c r="H527" s="67">
        <v>0</v>
      </c>
      <c r="I527" s="67">
        <f t="shared" si="9"/>
        <v>1223.2</v>
      </c>
      <c r="J527" s="67">
        <v>0</v>
      </c>
      <c r="K527" s="44">
        <v>45323</v>
      </c>
    </row>
    <row r="528" spans="1:11" ht="114.75" x14ac:dyDescent="0.25">
      <c r="A528" s="3">
        <f t="shared" si="10"/>
        <v>520</v>
      </c>
      <c r="B528" s="18" t="s">
        <v>1217</v>
      </c>
      <c r="C528" s="13" t="s">
        <v>1221</v>
      </c>
      <c r="D528" s="18" t="s">
        <v>1218</v>
      </c>
      <c r="E528" s="1" t="s">
        <v>100</v>
      </c>
      <c r="F528" s="67">
        <v>1017.94</v>
      </c>
      <c r="G528" s="67">
        <v>0</v>
      </c>
      <c r="H528" s="67">
        <v>0</v>
      </c>
      <c r="I528" s="67">
        <f t="shared" si="9"/>
        <v>1017.94</v>
      </c>
      <c r="J528" s="67">
        <v>0</v>
      </c>
      <c r="K528" s="40">
        <v>45352</v>
      </c>
    </row>
    <row r="529" spans="1:11" ht="178.5" x14ac:dyDescent="0.25">
      <c r="A529" s="3">
        <f t="shared" si="10"/>
        <v>521</v>
      </c>
      <c r="B529" s="18" t="s">
        <v>1213</v>
      </c>
      <c r="C529" s="13" t="s">
        <v>933</v>
      </c>
      <c r="D529" s="18" t="s">
        <v>861</v>
      </c>
      <c r="E529" s="1" t="s">
        <v>100</v>
      </c>
      <c r="F529" s="67">
        <v>127.08</v>
      </c>
      <c r="G529" s="67">
        <v>0</v>
      </c>
      <c r="H529" s="67">
        <v>0</v>
      </c>
      <c r="I529" s="67">
        <f t="shared" si="9"/>
        <v>127.08</v>
      </c>
      <c r="J529" s="67">
        <v>0</v>
      </c>
      <c r="K529" s="40">
        <v>45352</v>
      </c>
    </row>
    <row r="530" spans="1:11" ht="38.25" x14ac:dyDescent="0.25">
      <c r="A530" s="3">
        <f t="shared" si="10"/>
        <v>522</v>
      </c>
      <c r="B530" s="19" t="s">
        <v>1304</v>
      </c>
      <c r="C530" s="17" t="s">
        <v>722</v>
      </c>
      <c r="D530" s="17" t="s">
        <v>711</v>
      </c>
      <c r="E530" s="1" t="s">
        <v>100</v>
      </c>
      <c r="F530" s="67">
        <v>350</v>
      </c>
      <c r="G530" s="67">
        <v>0</v>
      </c>
      <c r="H530" s="67">
        <v>0</v>
      </c>
      <c r="I530" s="67">
        <f t="shared" si="9"/>
        <v>350</v>
      </c>
      <c r="J530" s="67">
        <v>0</v>
      </c>
      <c r="K530" s="42">
        <v>45352</v>
      </c>
    </row>
    <row r="531" spans="1:11" ht="38.25" x14ac:dyDescent="0.25">
      <c r="A531" s="3">
        <f t="shared" si="10"/>
        <v>523</v>
      </c>
      <c r="B531" s="19" t="s">
        <v>1304</v>
      </c>
      <c r="C531" s="17" t="s">
        <v>724</v>
      </c>
      <c r="D531" s="17" t="s">
        <v>236</v>
      </c>
      <c r="E531" s="1" t="s">
        <v>100</v>
      </c>
      <c r="F531" s="67">
        <v>100</v>
      </c>
      <c r="G531" s="67">
        <v>0</v>
      </c>
      <c r="H531" s="67">
        <v>0</v>
      </c>
      <c r="I531" s="67">
        <f t="shared" si="9"/>
        <v>100</v>
      </c>
      <c r="J531" s="67">
        <v>0</v>
      </c>
      <c r="K531" s="42">
        <v>45352</v>
      </c>
    </row>
    <row r="532" spans="1:11" ht="38.25" x14ac:dyDescent="0.25">
      <c r="A532" s="3">
        <f t="shared" si="10"/>
        <v>524</v>
      </c>
      <c r="B532" s="19" t="s">
        <v>1304</v>
      </c>
      <c r="C532" s="17" t="s">
        <v>726</v>
      </c>
      <c r="D532" s="17" t="s">
        <v>404</v>
      </c>
      <c r="E532" s="1" t="s">
        <v>100</v>
      </c>
      <c r="F532" s="67">
        <v>250</v>
      </c>
      <c r="G532" s="67">
        <v>0</v>
      </c>
      <c r="H532" s="67">
        <v>0</v>
      </c>
      <c r="I532" s="67">
        <f t="shared" si="9"/>
        <v>250</v>
      </c>
      <c r="J532" s="67">
        <v>0</v>
      </c>
      <c r="K532" s="42">
        <v>45352</v>
      </c>
    </row>
    <row r="533" spans="1:11" ht="38.25" x14ac:dyDescent="0.25">
      <c r="A533" s="3">
        <f t="shared" si="10"/>
        <v>525</v>
      </c>
      <c r="B533" s="1" t="s">
        <v>1293</v>
      </c>
      <c r="C533" s="1" t="s">
        <v>512</v>
      </c>
      <c r="D533" s="1" t="s">
        <v>491</v>
      </c>
      <c r="E533" s="1" t="s">
        <v>100</v>
      </c>
      <c r="F533" s="67">
        <v>1000</v>
      </c>
      <c r="G533" s="67">
        <v>0</v>
      </c>
      <c r="H533" s="67">
        <v>0</v>
      </c>
      <c r="I533" s="67">
        <f t="shared" si="9"/>
        <v>1000</v>
      </c>
      <c r="J533" s="67">
        <v>0</v>
      </c>
      <c r="K533" s="15">
        <v>45352</v>
      </c>
    </row>
    <row r="534" spans="1:11" ht="38.25" x14ac:dyDescent="0.25">
      <c r="A534" s="3">
        <f t="shared" si="10"/>
        <v>526</v>
      </c>
      <c r="B534" s="21" t="s">
        <v>1282</v>
      </c>
      <c r="C534" s="21" t="s">
        <v>1140</v>
      </c>
      <c r="D534" s="21" t="s">
        <v>1141</v>
      </c>
      <c r="E534" s="1" t="s">
        <v>100</v>
      </c>
      <c r="F534" s="67">
        <v>3180.73</v>
      </c>
      <c r="G534" s="67">
        <v>0</v>
      </c>
      <c r="H534" s="67">
        <v>0</v>
      </c>
      <c r="I534" s="67">
        <f t="shared" si="9"/>
        <v>3180.73</v>
      </c>
      <c r="J534" s="67">
        <v>0</v>
      </c>
      <c r="K534" s="43">
        <v>45352</v>
      </c>
    </row>
    <row r="535" spans="1:11" ht="63.75" x14ac:dyDescent="0.25">
      <c r="A535" s="3">
        <f t="shared" si="10"/>
        <v>527</v>
      </c>
      <c r="B535" s="1" t="s">
        <v>1290</v>
      </c>
      <c r="C535" s="2" t="s">
        <v>590</v>
      </c>
      <c r="D535" s="1" t="s">
        <v>592</v>
      </c>
      <c r="E535" s="1" t="s">
        <v>100</v>
      </c>
      <c r="F535" s="67">
        <v>114.6075</v>
      </c>
      <c r="G535" s="67">
        <v>0</v>
      </c>
      <c r="H535" s="67">
        <v>0</v>
      </c>
      <c r="I535" s="67">
        <f t="shared" si="9"/>
        <v>114.6075</v>
      </c>
      <c r="J535" s="67">
        <v>0</v>
      </c>
      <c r="K535" s="15">
        <v>45352</v>
      </c>
    </row>
    <row r="536" spans="1:11" ht="89.25" x14ac:dyDescent="0.25">
      <c r="A536" s="3">
        <f t="shared" si="10"/>
        <v>528</v>
      </c>
      <c r="B536" s="1" t="s">
        <v>1272</v>
      </c>
      <c r="C536" s="1" t="s">
        <v>543</v>
      </c>
      <c r="D536" s="1" t="s">
        <v>544</v>
      </c>
      <c r="E536" s="18" t="s">
        <v>870</v>
      </c>
      <c r="F536" s="67">
        <v>75</v>
      </c>
      <c r="G536" s="67">
        <v>0</v>
      </c>
      <c r="H536" s="67">
        <v>0</v>
      </c>
      <c r="I536" s="67">
        <f t="shared" si="9"/>
        <v>75</v>
      </c>
      <c r="J536" s="67">
        <v>0</v>
      </c>
      <c r="K536" s="15">
        <v>45352</v>
      </c>
    </row>
    <row r="537" spans="1:11" ht="38.25" x14ac:dyDescent="0.25">
      <c r="A537" s="3">
        <f t="shared" si="10"/>
        <v>529</v>
      </c>
      <c r="B537" s="1" t="s">
        <v>1273</v>
      </c>
      <c r="C537" s="21" t="s">
        <v>383</v>
      </c>
      <c r="D537" s="21" t="s">
        <v>370</v>
      </c>
      <c r="E537" s="1" t="s">
        <v>100</v>
      </c>
      <c r="F537" s="67">
        <v>350</v>
      </c>
      <c r="G537" s="67">
        <v>0</v>
      </c>
      <c r="H537" s="67">
        <v>0</v>
      </c>
      <c r="I537" s="67">
        <f t="shared" ref="I537:I568" si="11">F537</f>
        <v>350</v>
      </c>
      <c r="J537" s="67">
        <v>0</v>
      </c>
      <c r="K537" s="15">
        <v>45352</v>
      </c>
    </row>
    <row r="538" spans="1:11" ht="38.25" x14ac:dyDescent="0.25">
      <c r="A538" s="3">
        <f t="shared" si="10"/>
        <v>530</v>
      </c>
      <c r="B538" s="1" t="s">
        <v>1273</v>
      </c>
      <c r="C538" s="21" t="s">
        <v>384</v>
      </c>
      <c r="D538" s="21" t="s">
        <v>362</v>
      </c>
      <c r="E538" s="1" t="s">
        <v>100</v>
      </c>
      <c r="F538" s="67">
        <v>150</v>
      </c>
      <c r="G538" s="67">
        <v>0</v>
      </c>
      <c r="H538" s="67">
        <v>0</v>
      </c>
      <c r="I538" s="67">
        <f t="shared" si="11"/>
        <v>150</v>
      </c>
      <c r="J538" s="67">
        <v>0</v>
      </c>
      <c r="K538" s="15">
        <v>45352</v>
      </c>
    </row>
    <row r="539" spans="1:11" ht="63.75" x14ac:dyDescent="0.25">
      <c r="A539" s="3">
        <f t="shared" si="10"/>
        <v>531</v>
      </c>
      <c r="B539" s="1" t="s">
        <v>1287</v>
      </c>
      <c r="C539" s="1" t="s">
        <v>1126</v>
      </c>
      <c r="D539" s="1" t="s">
        <v>1127</v>
      </c>
      <c r="E539" s="1" t="s">
        <v>100</v>
      </c>
      <c r="F539" s="67">
        <f>I539</f>
        <v>1123.22</v>
      </c>
      <c r="G539" s="67">
        <v>0</v>
      </c>
      <c r="H539" s="67">
        <v>0</v>
      </c>
      <c r="I539" s="67">
        <v>1123.22</v>
      </c>
      <c r="J539" s="67">
        <v>0</v>
      </c>
      <c r="K539" s="15">
        <v>45352</v>
      </c>
    </row>
    <row r="540" spans="1:11" ht="38.25" x14ac:dyDescent="0.25">
      <c r="A540" s="3">
        <f t="shared" si="10"/>
        <v>532</v>
      </c>
      <c r="B540" s="8" t="s">
        <v>1281</v>
      </c>
      <c r="C540" s="21" t="s">
        <v>1040</v>
      </c>
      <c r="D540" s="21" t="s">
        <v>404</v>
      </c>
      <c r="E540" s="1" t="s">
        <v>100</v>
      </c>
      <c r="F540" s="67">
        <v>630</v>
      </c>
      <c r="G540" s="67">
        <v>0</v>
      </c>
      <c r="H540" s="67">
        <v>0</v>
      </c>
      <c r="I540" s="67">
        <f t="shared" si="11"/>
        <v>630</v>
      </c>
      <c r="J540" s="67">
        <v>0</v>
      </c>
      <c r="K540" s="15">
        <v>45352</v>
      </c>
    </row>
    <row r="541" spans="1:11" ht="89.25" x14ac:dyDescent="0.25">
      <c r="A541" s="3">
        <f t="shared" si="10"/>
        <v>533</v>
      </c>
      <c r="B541" s="1" t="s">
        <v>1212</v>
      </c>
      <c r="C541" s="2" t="s">
        <v>1092</v>
      </c>
      <c r="D541" s="1" t="s">
        <v>1057</v>
      </c>
      <c r="E541" s="1" t="s">
        <v>100</v>
      </c>
      <c r="F541" s="67">
        <v>119.2</v>
      </c>
      <c r="G541" s="67">
        <v>0</v>
      </c>
      <c r="H541" s="67">
        <v>0</v>
      </c>
      <c r="I541" s="67">
        <f t="shared" si="11"/>
        <v>119.2</v>
      </c>
      <c r="J541" s="67">
        <v>0</v>
      </c>
      <c r="K541" s="15">
        <v>45352</v>
      </c>
    </row>
    <row r="542" spans="1:11" ht="89.25" x14ac:dyDescent="0.25">
      <c r="A542" s="3">
        <f t="shared" si="10"/>
        <v>534</v>
      </c>
      <c r="B542" s="1" t="s">
        <v>1212</v>
      </c>
      <c r="C542" s="2" t="s">
        <v>1102</v>
      </c>
      <c r="D542" s="1" t="s">
        <v>1054</v>
      </c>
      <c r="E542" s="1" t="s">
        <v>100</v>
      </c>
      <c r="F542" s="67">
        <v>626.4</v>
      </c>
      <c r="G542" s="67">
        <v>0</v>
      </c>
      <c r="H542" s="67">
        <v>0</v>
      </c>
      <c r="I542" s="67">
        <f t="shared" si="11"/>
        <v>626.4</v>
      </c>
      <c r="J542" s="67">
        <v>0</v>
      </c>
      <c r="K542" s="15">
        <v>45352</v>
      </c>
    </row>
    <row r="543" spans="1:11" ht="89.25" x14ac:dyDescent="0.25">
      <c r="A543" s="3">
        <f t="shared" si="10"/>
        <v>535</v>
      </c>
      <c r="B543" s="1" t="s">
        <v>1212</v>
      </c>
      <c r="C543" s="2" t="s">
        <v>1103</v>
      </c>
      <c r="D543" s="1" t="s">
        <v>1049</v>
      </c>
      <c r="E543" s="1" t="s">
        <v>100</v>
      </c>
      <c r="F543" s="67">
        <v>440</v>
      </c>
      <c r="G543" s="67">
        <v>0</v>
      </c>
      <c r="H543" s="67">
        <v>0</v>
      </c>
      <c r="I543" s="67">
        <f t="shared" si="11"/>
        <v>440</v>
      </c>
      <c r="J543" s="67">
        <v>0</v>
      </c>
      <c r="K543" s="15">
        <v>45352</v>
      </c>
    </row>
    <row r="544" spans="1:11" ht="89.25" x14ac:dyDescent="0.25">
      <c r="A544" s="3">
        <f t="shared" si="10"/>
        <v>536</v>
      </c>
      <c r="B544" s="1" t="s">
        <v>1212</v>
      </c>
      <c r="C544" s="2" t="s">
        <v>1104</v>
      </c>
      <c r="D544" s="1" t="s">
        <v>1048</v>
      </c>
      <c r="E544" s="1" t="s">
        <v>100</v>
      </c>
      <c r="F544" s="67">
        <v>216</v>
      </c>
      <c r="G544" s="67">
        <v>0</v>
      </c>
      <c r="H544" s="67">
        <v>0</v>
      </c>
      <c r="I544" s="67">
        <f t="shared" si="11"/>
        <v>216</v>
      </c>
      <c r="J544" s="67">
        <v>0</v>
      </c>
      <c r="K544" s="15">
        <v>45352</v>
      </c>
    </row>
    <row r="545" spans="1:11" ht="89.25" x14ac:dyDescent="0.25">
      <c r="A545" s="3">
        <f t="shared" si="10"/>
        <v>537</v>
      </c>
      <c r="B545" s="1" t="s">
        <v>1212</v>
      </c>
      <c r="C545" s="2" t="s">
        <v>1106</v>
      </c>
      <c r="D545" s="1" t="s">
        <v>1056</v>
      </c>
      <c r="E545" s="1" t="s">
        <v>100</v>
      </c>
      <c r="F545" s="67">
        <v>359.4</v>
      </c>
      <c r="G545" s="67">
        <v>0</v>
      </c>
      <c r="H545" s="67">
        <v>0</v>
      </c>
      <c r="I545" s="67">
        <f t="shared" si="11"/>
        <v>359.4</v>
      </c>
      <c r="J545" s="67">
        <v>0</v>
      </c>
      <c r="K545" s="15">
        <v>45352</v>
      </c>
    </row>
    <row r="546" spans="1:11" ht="89.25" x14ac:dyDescent="0.25">
      <c r="A546" s="3">
        <f t="shared" si="10"/>
        <v>538</v>
      </c>
      <c r="B546" s="1" t="s">
        <v>1212</v>
      </c>
      <c r="C546" s="2" t="s">
        <v>1107</v>
      </c>
      <c r="D546" s="1" t="s">
        <v>1046</v>
      </c>
      <c r="E546" s="1" t="s">
        <v>100</v>
      </c>
      <c r="F546" s="67">
        <v>1000</v>
      </c>
      <c r="G546" s="67">
        <v>0</v>
      </c>
      <c r="H546" s="67">
        <v>0</v>
      </c>
      <c r="I546" s="67">
        <f t="shared" si="11"/>
        <v>1000</v>
      </c>
      <c r="J546" s="67">
        <v>0</v>
      </c>
      <c r="K546" s="15">
        <v>45352</v>
      </c>
    </row>
    <row r="547" spans="1:11" ht="89.25" x14ac:dyDescent="0.25">
      <c r="A547" s="3">
        <f t="shared" si="10"/>
        <v>539</v>
      </c>
      <c r="B547" s="1" t="s">
        <v>1212</v>
      </c>
      <c r="C547" s="2" t="s">
        <v>1108</v>
      </c>
      <c r="D547" s="1" t="s">
        <v>1062</v>
      </c>
      <c r="E547" s="1" t="s">
        <v>100</v>
      </c>
      <c r="F547" s="67">
        <v>2251.1999999999998</v>
      </c>
      <c r="G547" s="67">
        <v>0</v>
      </c>
      <c r="H547" s="67">
        <v>0</v>
      </c>
      <c r="I547" s="67">
        <f t="shared" si="11"/>
        <v>2251.1999999999998</v>
      </c>
      <c r="J547" s="67">
        <v>0</v>
      </c>
      <c r="K547" s="15">
        <v>45352</v>
      </c>
    </row>
    <row r="548" spans="1:11" ht="38.25" x14ac:dyDescent="0.25">
      <c r="A548" s="3">
        <f t="shared" si="10"/>
        <v>540</v>
      </c>
      <c r="B548" s="28" t="s">
        <v>1305</v>
      </c>
      <c r="C548" s="21" t="s">
        <v>448</v>
      </c>
      <c r="D548" s="28" t="s">
        <v>431</v>
      </c>
      <c r="E548" s="1" t="s">
        <v>100</v>
      </c>
      <c r="F548" s="67">
        <f>I548</f>
        <v>2000</v>
      </c>
      <c r="G548" s="67">
        <v>0</v>
      </c>
      <c r="H548" s="67">
        <v>0</v>
      </c>
      <c r="I548" s="67">
        <v>2000</v>
      </c>
      <c r="J548" s="67">
        <v>0</v>
      </c>
      <c r="K548" s="46">
        <v>45352</v>
      </c>
    </row>
    <row r="549" spans="1:11" ht="63.75" x14ac:dyDescent="0.25">
      <c r="A549" s="3">
        <f t="shared" si="10"/>
        <v>541</v>
      </c>
      <c r="B549" s="28" t="s">
        <v>1305</v>
      </c>
      <c r="C549" s="21" t="s">
        <v>449</v>
      </c>
      <c r="D549" s="28" t="s">
        <v>450</v>
      </c>
      <c r="E549" s="1" t="s">
        <v>100</v>
      </c>
      <c r="F549" s="67">
        <f>I549</f>
        <v>705</v>
      </c>
      <c r="G549" s="67">
        <v>0</v>
      </c>
      <c r="H549" s="67">
        <v>0</v>
      </c>
      <c r="I549" s="67">
        <v>705</v>
      </c>
      <c r="J549" s="67">
        <v>0</v>
      </c>
      <c r="K549" s="46">
        <v>45352</v>
      </c>
    </row>
    <row r="550" spans="1:11" ht="38.25" x14ac:dyDescent="0.25">
      <c r="A550" s="3">
        <f t="shared" si="10"/>
        <v>542</v>
      </c>
      <c r="B550" s="28" t="s">
        <v>1305</v>
      </c>
      <c r="C550" s="21" t="s">
        <v>451</v>
      </c>
      <c r="D550" s="28" t="s">
        <v>452</v>
      </c>
      <c r="E550" s="1" t="s">
        <v>100</v>
      </c>
      <c r="F550" s="67">
        <f>I550</f>
        <v>170</v>
      </c>
      <c r="G550" s="67">
        <v>0</v>
      </c>
      <c r="H550" s="67">
        <v>0</v>
      </c>
      <c r="I550" s="67">
        <v>170</v>
      </c>
      <c r="J550" s="67">
        <v>0</v>
      </c>
      <c r="K550" s="46">
        <v>45352</v>
      </c>
    </row>
    <row r="551" spans="1:11" ht="51" x14ac:dyDescent="0.25">
      <c r="A551" s="3">
        <f t="shared" si="10"/>
        <v>543</v>
      </c>
      <c r="B551" s="28" t="s">
        <v>1305</v>
      </c>
      <c r="C551" s="21" t="s">
        <v>453</v>
      </c>
      <c r="D551" s="28" t="s">
        <v>447</v>
      </c>
      <c r="E551" s="1" t="s">
        <v>100</v>
      </c>
      <c r="F551" s="67">
        <f>I551</f>
        <v>10589</v>
      </c>
      <c r="G551" s="67">
        <v>0</v>
      </c>
      <c r="H551" s="67">
        <v>0</v>
      </c>
      <c r="I551" s="67">
        <v>10589</v>
      </c>
      <c r="J551" s="67">
        <v>0</v>
      </c>
      <c r="K551" s="46">
        <v>45352</v>
      </c>
    </row>
    <row r="552" spans="1:11" ht="51" x14ac:dyDescent="0.25">
      <c r="A552" s="3">
        <f t="shared" si="10"/>
        <v>544</v>
      </c>
      <c r="B552" s="28" t="s">
        <v>1305</v>
      </c>
      <c r="C552" s="21" t="s">
        <v>454</v>
      </c>
      <c r="D552" s="28" t="s">
        <v>455</v>
      </c>
      <c r="E552" s="1" t="s">
        <v>100</v>
      </c>
      <c r="F552" s="67">
        <f>I552</f>
        <v>13000</v>
      </c>
      <c r="G552" s="67">
        <v>0</v>
      </c>
      <c r="H552" s="67">
        <v>0</v>
      </c>
      <c r="I552" s="67">
        <v>13000</v>
      </c>
      <c r="J552" s="67">
        <v>0</v>
      </c>
      <c r="K552" s="46">
        <v>45352</v>
      </c>
    </row>
    <row r="553" spans="1:11" ht="140.25" x14ac:dyDescent="0.25">
      <c r="A553" s="3">
        <f t="shared" si="10"/>
        <v>545</v>
      </c>
      <c r="B553" s="2" t="s">
        <v>1204</v>
      </c>
      <c r="C553" s="2" t="s">
        <v>1177</v>
      </c>
      <c r="D553" s="1" t="s">
        <v>1171</v>
      </c>
      <c r="E553" s="1" t="s">
        <v>100</v>
      </c>
      <c r="F553" s="67">
        <v>4896</v>
      </c>
      <c r="G553" s="67">
        <v>0</v>
      </c>
      <c r="H553" s="67">
        <v>0</v>
      </c>
      <c r="I553" s="67">
        <f t="shared" si="11"/>
        <v>4896</v>
      </c>
      <c r="J553" s="67">
        <v>0</v>
      </c>
      <c r="K553" s="15">
        <v>45383</v>
      </c>
    </row>
    <row r="554" spans="1:11" ht="89.25" x14ac:dyDescent="0.25">
      <c r="A554" s="3">
        <f t="shared" si="10"/>
        <v>546</v>
      </c>
      <c r="B554" s="2" t="s">
        <v>1204</v>
      </c>
      <c r="C554" s="2" t="s">
        <v>1178</v>
      </c>
      <c r="D554" s="1" t="s">
        <v>1172</v>
      </c>
      <c r="E554" s="1" t="s">
        <v>100</v>
      </c>
      <c r="F554" s="67">
        <v>2023.53</v>
      </c>
      <c r="G554" s="67">
        <v>0</v>
      </c>
      <c r="H554" s="67">
        <v>0</v>
      </c>
      <c r="I554" s="67">
        <f t="shared" si="11"/>
        <v>2023.53</v>
      </c>
      <c r="J554" s="67">
        <v>0</v>
      </c>
      <c r="K554" s="15">
        <v>45383</v>
      </c>
    </row>
    <row r="555" spans="1:11" ht="63.75" x14ac:dyDescent="0.25">
      <c r="A555" s="3">
        <f t="shared" si="10"/>
        <v>547</v>
      </c>
      <c r="B555" s="19" t="s">
        <v>1304</v>
      </c>
      <c r="C555" s="17" t="s">
        <v>723</v>
      </c>
      <c r="D555" s="17" t="s">
        <v>629</v>
      </c>
      <c r="E555" s="1" t="s">
        <v>100</v>
      </c>
      <c r="F555" s="67">
        <v>787.5</v>
      </c>
      <c r="G555" s="67">
        <v>0</v>
      </c>
      <c r="H555" s="67">
        <v>0</v>
      </c>
      <c r="I555" s="67">
        <f t="shared" si="11"/>
        <v>787.5</v>
      </c>
      <c r="J555" s="67">
        <v>0</v>
      </c>
      <c r="K555" s="42">
        <v>45383</v>
      </c>
    </row>
    <row r="556" spans="1:11" ht="63.75" x14ac:dyDescent="0.25">
      <c r="A556" s="3">
        <f t="shared" si="10"/>
        <v>548</v>
      </c>
      <c r="B556" s="21" t="s">
        <v>1282</v>
      </c>
      <c r="C556" s="21" t="s">
        <v>1132</v>
      </c>
      <c r="D556" s="21" t="s">
        <v>415</v>
      </c>
      <c r="E556" s="1" t="s">
        <v>100</v>
      </c>
      <c r="F556" s="67">
        <v>800</v>
      </c>
      <c r="G556" s="67">
        <v>0</v>
      </c>
      <c r="H556" s="67">
        <v>0</v>
      </c>
      <c r="I556" s="67">
        <f t="shared" si="11"/>
        <v>800</v>
      </c>
      <c r="J556" s="67">
        <v>0</v>
      </c>
      <c r="K556" s="43">
        <v>45383</v>
      </c>
    </row>
    <row r="557" spans="1:11" ht="63.75" x14ac:dyDescent="0.25">
      <c r="A557" s="3">
        <f t="shared" si="10"/>
        <v>549</v>
      </c>
      <c r="B557" s="25" t="s">
        <v>1265</v>
      </c>
      <c r="C557" s="25" t="s">
        <v>1198</v>
      </c>
      <c r="D557" s="25" t="s">
        <v>236</v>
      </c>
      <c r="E557" s="1" t="s">
        <v>100</v>
      </c>
      <c r="F557" s="67">
        <v>600</v>
      </c>
      <c r="G557" s="67">
        <v>0</v>
      </c>
      <c r="H557" s="67">
        <v>0</v>
      </c>
      <c r="I557" s="67">
        <f t="shared" si="11"/>
        <v>600</v>
      </c>
      <c r="J557" s="67">
        <v>0</v>
      </c>
      <c r="K557" s="15">
        <v>45383</v>
      </c>
    </row>
    <row r="558" spans="1:11" ht="63.75" x14ac:dyDescent="0.25">
      <c r="A558" s="3">
        <f t="shared" si="10"/>
        <v>550</v>
      </c>
      <c r="B558" s="25" t="s">
        <v>1265</v>
      </c>
      <c r="C558" s="25" t="s">
        <v>1199</v>
      </c>
      <c r="D558" s="25" t="s">
        <v>529</v>
      </c>
      <c r="E558" s="1" t="s">
        <v>100</v>
      </c>
      <c r="F558" s="67">
        <v>700</v>
      </c>
      <c r="G558" s="67">
        <v>0</v>
      </c>
      <c r="H558" s="67">
        <v>0</v>
      </c>
      <c r="I558" s="67">
        <f t="shared" si="11"/>
        <v>700</v>
      </c>
      <c r="J558" s="67">
        <v>0</v>
      </c>
      <c r="K558" s="15">
        <v>45383</v>
      </c>
    </row>
    <row r="559" spans="1:11" ht="63.75" x14ac:dyDescent="0.25">
      <c r="A559" s="3">
        <f t="shared" si="10"/>
        <v>551</v>
      </c>
      <c r="B559" s="1" t="s">
        <v>1265</v>
      </c>
      <c r="C559" s="1" t="s">
        <v>1200</v>
      </c>
      <c r="D559" s="1" t="s">
        <v>1187</v>
      </c>
      <c r="E559" s="1" t="s">
        <v>100</v>
      </c>
      <c r="F559" s="67">
        <v>2500</v>
      </c>
      <c r="G559" s="67">
        <v>0</v>
      </c>
      <c r="H559" s="67">
        <v>0</v>
      </c>
      <c r="I559" s="67">
        <f t="shared" si="11"/>
        <v>2500</v>
      </c>
      <c r="J559" s="67">
        <v>0</v>
      </c>
      <c r="K559" s="15">
        <v>45383</v>
      </c>
    </row>
    <row r="560" spans="1:11" ht="63.75" x14ac:dyDescent="0.25">
      <c r="A560" s="3">
        <f t="shared" si="10"/>
        <v>552</v>
      </c>
      <c r="B560" s="1" t="s">
        <v>1265</v>
      </c>
      <c r="C560" s="1" t="s">
        <v>1201</v>
      </c>
      <c r="D560" s="1" t="s">
        <v>1195</v>
      </c>
      <c r="E560" s="1" t="s">
        <v>100</v>
      </c>
      <c r="F560" s="67">
        <v>2500</v>
      </c>
      <c r="G560" s="67">
        <v>0</v>
      </c>
      <c r="H560" s="67">
        <v>0</v>
      </c>
      <c r="I560" s="67">
        <f t="shared" si="11"/>
        <v>2500</v>
      </c>
      <c r="J560" s="67">
        <v>0</v>
      </c>
      <c r="K560" s="15">
        <v>45383</v>
      </c>
    </row>
    <row r="561" spans="1:11" ht="63.75" x14ac:dyDescent="0.25">
      <c r="A561" s="3">
        <f t="shared" si="10"/>
        <v>553</v>
      </c>
      <c r="B561" s="1" t="s">
        <v>1265</v>
      </c>
      <c r="C561" s="1" t="s">
        <v>1202</v>
      </c>
      <c r="D561" s="1" t="s">
        <v>458</v>
      </c>
      <c r="E561" s="1" t="s">
        <v>100</v>
      </c>
      <c r="F561" s="67">
        <v>600</v>
      </c>
      <c r="G561" s="67">
        <v>0</v>
      </c>
      <c r="H561" s="67">
        <v>0</v>
      </c>
      <c r="I561" s="67">
        <f t="shared" si="11"/>
        <v>600</v>
      </c>
      <c r="J561" s="67">
        <v>0</v>
      </c>
      <c r="K561" s="15">
        <v>45383</v>
      </c>
    </row>
    <row r="562" spans="1:11" ht="63.75" x14ac:dyDescent="0.25">
      <c r="A562" s="3">
        <f t="shared" si="10"/>
        <v>554</v>
      </c>
      <c r="B562" s="1" t="s">
        <v>1265</v>
      </c>
      <c r="C562" s="1" t="s">
        <v>1203</v>
      </c>
      <c r="D562" s="1" t="s">
        <v>216</v>
      </c>
      <c r="E562" s="1" t="s">
        <v>100</v>
      </c>
      <c r="F562" s="67">
        <v>14000</v>
      </c>
      <c r="G562" s="67">
        <v>0</v>
      </c>
      <c r="H562" s="67">
        <v>0</v>
      </c>
      <c r="I562" s="67">
        <f t="shared" si="11"/>
        <v>14000</v>
      </c>
      <c r="J562" s="67">
        <v>0</v>
      </c>
      <c r="K562" s="15">
        <v>45383</v>
      </c>
    </row>
    <row r="563" spans="1:11" ht="38.25" x14ac:dyDescent="0.25">
      <c r="A563" s="3">
        <f t="shared" si="10"/>
        <v>555</v>
      </c>
      <c r="B563" s="5" t="s">
        <v>1291</v>
      </c>
      <c r="C563" s="12" t="s">
        <v>632</v>
      </c>
      <c r="D563" s="5" t="s">
        <v>633</v>
      </c>
      <c r="E563" s="1" t="s">
        <v>100</v>
      </c>
      <c r="F563" s="67">
        <v>250</v>
      </c>
      <c r="G563" s="67">
        <v>0</v>
      </c>
      <c r="H563" s="67">
        <v>0</v>
      </c>
      <c r="I563" s="67">
        <f t="shared" si="11"/>
        <v>250</v>
      </c>
      <c r="J563" s="67">
        <v>0</v>
      </c>
      <c r="K563" s="41">
        <v>45383</v>
      </c>
    </row>
    <row r="564" spans="1:11" ht="63.75" x14ac:dyDescent="0.25">
      <c r="A564" s="3">
        <f t="shared" si="10"/>
        <v>556</v>
      </c>
      <c r="B564" s="21" t="s">
        <v>1284</v>
      </c>
      <c r="C564" s="21" t="s">
        <v>414</v>
      </c>
      <c r="D564" s="21" t="s">
        <v>415</v>
      </c>
      <c r="E564" s="1" t="s">
        <v>100</v>
      </c>
      <c r="F564" s="67">
        <v>650</v>
      </c>
      <c r="G564" s="67">
        <v>0</v>
      </c>
      <c r="H564" s="67">
        <v>0</v>
      </c>
      <c r="I564" s="67">
        <f t="shared" si="11"/>
        <v>650</v>
      </c>
      <c r="J564" s="67">
        <v>0</v>
      </c>
      <c r="K564" s="43">
        <v>45383</v>
      </c>
    </row>
    <row r="565" spans="1:11" ht="63.75" x14ac:dyDescent="0.25">
      <c r="A565" s="3">
        <f t="shared" si="10"/>
        <v>557</v>
      </c>
      <c r="B565" s="1" t="s">
        <v>1269</v>
      </c>
      <c r="C565" s="2" t="str">
        <f>'[1]Лист 2'!$F$91</f>
        <v>243860301267486030100100310005629244</v>
      </c>
      <c r="D565" s="1" t="str">
        <f>'[1]Лист 2'!$AR$91</f>
        <v xml:space="preserve">Оказание в летний период 2024 года услуг по организации питания детей в лагере дневного пребывания </v>
      </c>
      <c r="E565" s="1" t="s">
        <v>100</v>
      </c>
      <c r="F565" s="67">
        <v>641.79999999999995</v>
      </c>
      <c r="G565" s="67">
        <v>0</v>
      </c>
      <c r="H565" s="67">
        <v>0</v>
      </c>
      <c r="I565" s="67">
        <f t="shared" si="11"/>
        <v>641.79999999999995</v>
      </c>
      <c r="J565" s="67">
        <v>0</v>
      </c>
      <c r="K565" s="10">
        <v>45383</v>
      </c>
    </row>
    <row r="566" spans="1:11" ht="38.25" x14ac:dyDescent="0.25">
      <c r="A566" s="3">
        <f t="shared" si="10"/>
        <v>558</v>
      </c>
      <c r="B566" s="1" t="s">
        <v>1272</v>
      </c>
      <c r="C566" s="1" t="s">
        <v>546</v>
      </c>
      <c r="D566" s="1" t="s">
        <v>531</v>
      </c>
      <c r="E566" s="1" t="s">
        <v>100</v>
      </c>
      <c r="F566" s="67">
        <v>1053.06</v>
      </c>
      <c r="G566" s="67">
        <v>0</v>
      </c>
      <c r="H566" s="67">
        <v>0</v>
      </c>
      <c r="I566" s="67">
        <f t="shared" si="11"/>
        <v>1053.06</v>
      </c>
      <c r="J566" s="67">
        <v>0</v>
      </c>
      <c r="K566" s="15">
        <v>45383</v>
      </c>
    </row>
    <row r="567" spans="1:11" ht="63.75" x14ac:dyDescent="0.25">
      <c r="A567" s="3">
        <f t="shared" si="10"/>
        <v>559</v>
      </c>
      <c r="B567" s="1" t="s">
        <v>1272</v>
      </c>
      <c r="C567" s="1" t="s">
        <v>549</v>
      </c>
      <c r="D567" s="1" t="s">
        <v>535</v>
      </c>
      <c r="E567" s="1" t="s">
        <v>100</v>
      </c>
      <c r="F567" s="67">
        <v>906.05</v>
      </c>
      <c r="G567" s="67">
        <v>0</v>
      </c>
      <c r="H567" s="67">
        <v>0</v>
      </c>
      <c r="I567" s="67">
        <f t="shared" si="11"/>
        <v>906.05</v>
      </c>
      <c r="J567" s="67">
        <v>0</v>
      </c>
      <c r="K567" s="15">
        <v>45383</v>
      </c>
    </row>
    <row r="568" spans="1:11" ht="38.25" x14ac:dyDescent="0.25">
      <c r="A568" s="3">
        <f t="shared" si="10"/>
        <v>560</v>
      </c>
      <c r="B568" s="1" t="s">
        <v>1273</v>
      </c>
      <c r="C568" s="21" t="s">
        <v>390</v>
      </c>
      <c r="D568" s="21" t="s">
        <v>382</v>
      </c>
      <c r="E568" s="1" t="s">
        <v>100</v>
      </c>
      <c r="F568" s="67">
        <v>500</v>
      </c>
      <c r="G568" s="67">
        <v>0</v>
      </c>
      <c r="H568" s="67">
        <v>0</v>
      </c>
      <c r="I568" s="67">
        <f t="shared" si="11"/>
        <v>500</v>
      </c>
      <c r="J568" s="67">
        <v>0</v>
      </c>
      <c r="K568" s="15">
        <v>45383</v>
      </c>
    </row>
    <row r="569" spans="1:11" ht="114.75" x14ac:dyDescent="0.25">
      <c r="A569" s="3">
        <f t="shared" si="10"/>
        <v>561</v>
      </c>
      <c r="B569" s="1" t="s">
        <v>1275</v>
      </c>
      <c r="C569" s="2" t="s">
        <v>685</v>
      </c>
      <c r="D569" s="1" t="s">
        <v>658</v>
      </c>
      <c r="E569" s="1" t="s">
        <v>100</v>
      </c>
      <c r="F569" s="67">
        <v>789.91605000000004</v>
      </c>
      <c r="G569" s="67">
        <v>0</v>
      </c>
      <c r="H569" s="67">
        <v>0</v>
      </c>
      <c r="I569" s="67">
        <f t="shared" ref="I569:I600" si="12">F569</f>
        <v>789.91605000000004</v>
      </c>
      <c r="J569" s="67">
        <v>0</v>
      </c>
      <c r="K569" s="15">
        <v>45383</v>
      </c>
    </row>
    <row r="570" spans="1:11" ht="51" x14ac:dyDescent="0.25">
      <c r="A570" s="3">
        <f t="shared" si="10"/>
        <v>562</v>
      </c>
      <c r="B570" s="1" t="s">
        <v>1275</v>
      </c>
      <c r="C570" s="2" t="s">
        <v>690</v>
      </c>
      <c r="D570" s="1" t="s">
        <v>669</v>
      </c>
      <c r="E570" s="18" t="s">
        <v>870</v>
      </c>
      <c r="F570" s="67">
        <v>295.19425000000001</v>
      </c>
      <c r="G570" s="67">
        <v>0</v>
      </c>
      <c r="H570" s="67">
        <v>0</v>
      </c>
      <c r="I570" s="67">
        <f t="shared" si="12"/>
        <v>295.19425000000001</v>
      </c>
      <c r="J570" s="67">
        <v>0</v>
      </c>
      <c r="K570" s="15">
        <v>45383</v>
      </c>
    </row>
    <row r="571" spans="1:11" ht="63.75" x14ac:dyDescent="0.25">
      <c r="A571" s="3">
        <f t="shared" si="10"/>
        <v>563</v>
      </c>
      <c r="B571" s="1" t="s">
        <v>1275</v>
      </c>
      <c r="C571" s="2" t="s">
        <v>692</v>
      </c>
      <c r="D571" s="1" t="s">
        <v>212</v>
      </c>
      <c r="E571" s="1" t="s">
        <v>100</v>
      </c>
      <c r="F571" s="67">
        <v>639.44349999999997</v>
      </c>
      <c r="G571" s="67">
        <v>0</v>
      </c>
      <c r="H571" s="67">
        <v>0</v>
      </c>
      <c r="I571" s="67">
        <f t="shared" si="12"/>
        <v>639.44349999999997</v>
      </c>
      <c r="J571" s="67">
        <v>0</v>
      </c>
      <c r="K571" s="15">
        <v>45383</v>
      </c>
    </row>
    <row r="572" spans="1:11" ht="63.75" x14ac:dyDescent="0.25">
      <c r="A572" s="3">
        <f t="shared" si="10"/>
        <v>564</v>
      </c>
      <c r="B572" s="1" t="s">
        <v>1288</v>
      </c>
      <c r="C572" s="2" t="s">
        <v>332</v>
      </c>
      <c r="D572" s="1" t="s">
        <v>333</v>
      </c>
      <c r="E572" s="1" t="s">
        <v>100</v>
      </c>
      <c r="F572" s="67">
        <v>641.79999999999995</v>
      </c>
      <c r="G572" s="67">
        <v>0</v>
      </c>
      <c r="H572" s="67">
        <v>0</v>
      </c>
      <c r="I572" s="67">
        <f t="shared" si="12"/>
        <v>641.79999999999995</v>
      </c>
      <c r="J572" s="67">
        <v>0</v>
      </c>
      <c r="K572" s="15">
        <v>45383</v>
      </c>
    </row>
    <row r="573" spans="1:11" ht="51" x14ac:dyDescent="0.25">
      <c r="A573" s="3">
        <f t="shared" si="10"/>
        <v>565</v>
      </c>
      <c r="B573" s="8" t="s">
        <v>1281</v>
      </c>
      <c r="C573" s="21" t="s">
        <v>1030</v>
      </c>
      <c r="D573" s="21" t="s">
        <v>234</v>
      </c>
      <c r="E573" s="18" t="s">
        <v>870</v>
      </c>
      <c r="F573" s="67">
        <v>100</v>
      </c>
      <c r="G573" s="67">
        <v>0</v>
      </c>
      <c r="H573" s="67">
        <v>0</v>
      </c>
      <c r="I573" s="67">
        <f t="shared" si="12"/>
        <v>100</v>
      </c>
      <c r="J573" s="67">
        <v>0</v>
      </c>
      <c r="K573" s="15">
        <v>45383</v>
      </c>
    </row>
    <row r="574" spans="1:11" ht="51" x14ac:dyDescent="0.25">
      <c r="A574" s="3">
        <f t="shared" si="10"/>
        <v>566</v>
      </c>
      <c r="B574" s="8" t="s">
        <v>1281</v>
      </c>
      <c r="C574" s="21" t="s">
        <v>1031</v>
      </c>
      <c r="D574" s="21" t="s">
        <v>236</v>
      </c>
      <c r="E574" s="18" t="s">
        <v>870</v>
      </c>
      <c r="F574" s="67">
        <v>150</v>
      </c>
      <c r="G574" s="67">
        <v>0</v>
      </c>
      <c r="H574" s="67">
        <v>0</v>
      </c>
      <c r="I574" s="67">
        <f t="shared" si="12"/>
        <v>150</v>
      </c>
      <c r="J574" s="67">
        <v>0</v>
      </c>
      <c r="K574" s="15">
        <v>45383</v>
      </c>
    </row>
    <row r="575" spans="1:11" ht="51" x14ac:dyDescent="0.25">
      <c r="A575" s="3">
        <f t="shared" si="10"/>
        <v>567</v>
      </c>
      <c r="B575" s="8" t="s">
        <v>1281</v>
      </c>
      <c r="C575" s="21" t="s">
        <v>1032</v>
      </c>
      <c r="D575" s="21" t="s">
        <v>608</v>
      </c>
      <c r="E575" s="1" t="s">
        <v>100</v>
      </c>
      <c r="F575" s="67">
        <v>888.75863000000004</v>
      </c>
      <c r="G575" s="67">
        <v>0</v>
      </c>
      <c r="H575" s="67">
        <v>0</v>
      </c>
      <c r="I575" s="67">
        <f t="shared" si="12"/>
        <v>888.75863000000004</v>
      </c>
      <c r="J575" s="67">
        <v>0</v>
      </c>
      <c r="K575" s="15">
        <v>45383</v>
      </c>
    </row>
    <row r="576" spans="1:11" ht="63.75" x14ac:dyDescent="0.25">
      <c r="A576" s="3">
        <f t="shared" si="10"/>
        <v>568</v>
      </c>
      <c r="B576" s="8" t="s">
        <v>1281</v>
      </c>
      <c r="C576" s="21" t="s">
        <v>1036</v>
      </c>
      <c r="D576" s="21" t="s">
        <v>1037</v>
      </c>
      <c r="E576" s="1" t="s">
        <v>100</v>
      </c>
      <c r="F576" s="67">
        <v>641.80200000000002</v>
      </c>
      <c r="G576" s="67">
        <v>0</v>
      </c>
      <c r="H576" s="67">
        <v>0</v>
      </c>
      <c r="I576" s="67">
        <f t="shared" si="12"/>
        <v>641.80200000000002</v>
      </c>
      <c r="J576" s="67">
        <v>0</v>
      </c>
      <c r="K576" s="15">
        <v>45383</v>
      </c>
    </row>
    <row r="577" spans="1:11" ht="51" x14ac:dyDescent="0.25">
      <c r="A577" s="3">
        <f t="shared" si="10"/>
        <v>569</v>
      </c>
      <c r="B577" s="18" t="s">
        <v>871</v>
      </c>
      <c r="C577" s="13" t="s">
        <v>941</v>
      </c>
      <c r="D577" s="18" t="s">
        <v>942</v>
      </c>
      <c r="E577" s="1" t="s">
        <v>100</v>
      </c>
      <c r="F577" s="67">
        <v>1033.23</v>
      </c>
      <c r="G577" s="67">
        <v>0</v>
      </c>
      <c r="H577" s="67">
        <v>0</v>
      </c>
      <c r="I577" s="67">
        <f t="shared" si="12"/>
        <v>1033.23</v>
      </c>
      <c r="J577" s="67">
        <v>0</v>
      </c>
      <c r="K577" s="40">
        <v>45383</v>
      </c>
    </row>
    <row r="578" spans="1:11" ht="89.25" x14ac:dyDescent="0.25">
      <c r="A578" s="3">
        <f t="shared" si="10"/>
        <v>570</v>
      </c>
      <c r="B578" s="1" t="s">
        <v>1212</v>
      </c>
      <c r="C578" s="2" t="s">
        <v>1094</v>
      </c>
      <c r="D578" s="1" t="s">
        <v>1058</v>
      </c>
      <c r="E578" s="1" t="s">
        <v>100</v>
      </c>
      <c r="F578" s="67">
        <v>132.30000000000001</v>
      </c>
      <c r="G578" s="67">
        <v>0</v>
      </c>
      <c r="H578" s="67">
        <v>0</v>
      </c>
      <c r="I578" s="67">
        <f t="shared" si="12"/>
        <v>132.30000000000001</v>
      </c>
      <c r="J578" s="67">
        <v>0</v>
      </c>
      <c r="K578" s="15">
        <v>45383</v>
      </c>
    </row>
    <row r="579" spans="1:11" ht="89.25" x14ac:dyDescent="0.25">
      <c r="A579" s="3">
        <f t="shared" si="10"/>
        <v>571</v>
      </c>
      <c r="B579" s="1" t="s">
        <v>1212</v>
      </c>
      <c r="C579" s="2" t="s">
        <v>1095</v>
      </c>
      <c r="D579" s="1" t="s">
        <v>68</v>
      </c>
      <c r="E579" s="1" t="s">
        <v>100</v>
      </c>
      <c r="F579" s="67">
        <v>973.2</v>
      </c>
      <c r="G579" s="67">
        <v>0</v>
      </c>
      <c r="H579" s="67">
        <v>0</v>
      </c>
      <c r="I579" s="67">
        <f t="shared" si="12"/>
        <v>973.2</v>
      </c>
      <c r="J579" s="67">
        <v>0</v>
      </c>
      <c r="K579" s="15">
        <v>45383</v>
      </c>
    </row>
    <row r="580" spans="1:11" ht="89.25" x14ac:dyDescent="0.25">
      <c r="A580" s="3">
        <f t="shared" si="10"/>
        <v>572</v>
      </c>
      <c r="B580" s="1" t="s">
        <v>1212</v>
      </c>
      <c r="C580" s="2" t="s">
        <v>1099</v>
      </c>
      <c r="D580" s="1" t="s">
        <v>1061</v>
      </c>
      <c r="E580" s="1" t="s">
        <v>100</v>
      </c>
      <c r="F580" s="67">
        <v>299.3</v>
      </c>
      <c r="G580" s="67">
        <v>0</v>
      </c>
      <c r="H580" s="67">
        <v>0</v>
      </c>
      <c r="I580" s="67">
        <f t="shared" si="12"/>
        <v>299.3</v>
      </c>
      <c r="J580" s="67">
        <v>0</v>
      </c>
      <c r="K580" s="15">
        <v>45383</v>
      </c>
    </row>
    <row r="581" spans="1:11" ht="89.25" x14ac:dyDescent="0.25">
      <c r="A581" s="3">
        <f t="shared" si="10"/>
        <v>573</v>
      </c>
      <c r="B581" s="1" t="s">
        <v>1212</v>
      </c>
      <c r="C581" s="2" t="s">
        <v>1100</v>
      </c>
      <c r="D581" s="1" t="s">
        <v>1052</v>
      </c>
      <c r="E581" s="1" t="s">
        <v>100</v>
      </c>
      <c r="F581" s="67">
        <v>268</v>
      </c>
      <c r="G581" s="67">
        <v>0</v>
      </c>
      <c r="H581" s="67">
        <v>0</v>
      </c>
      <c r="I581" s="67">
        <f t="shared" si="12"/>
        <v>268</v>
      </c>
      <c r="J581" s="67">
        <v>0</v>
      </c>
      <c r="K581" s="15">
        <v>45383</v>
      </c>
    </row>
    <row r="582" spans="1:11" ht="51" x14ac:dyDescent="0.25">
      <c r="A582" s="3">
        <f t="shared" si="10"/>
        <v>574</v>
      </c>
      <c r="B582" s="1" t="s">
        <v>1215</v>
      </c>
      <c r="C582" s="2" t="s">
        <v>1168</v>
      </c>
      <c r="D582" s="1" t="s">
        <v>1169</v>
      </c>
      <c r="E582" s="18" t="s">
        <v>870</v>
      </c>
      <c r="F582" s="67">
        <v>63.5</v>
      </c>
      <c r="G582" s="67">
        <v>0</v>
      </c>
      <c r="H582" s="67">
        <v>0</v>
      </c>
      <c r="I582" s="67">
        <f t="shared" si="12"/>
        <v>63.5</v>
      </c>
      <c r="J582" s="67">
        <v>0</v>
      </c>
      <c r="K582" s="15">
        <v>45383</v>
      </c>
    </row>
    <row r="583" spans="1:11" ht="63.75" x14ac:dyDescent="0.25">
      <c r="A583" s="3">
        <f t="shared" si="10"/>
        <v>575</v>
      </c>
      <c r="B583" s="1" t="str">
        <f>$B$29</f>
        <v>Муниципальное казенное учреждение "УМТО"</v>
      </c>
      <c r="C583" s="2" t="str">
        <f>'[1]Лист 2'!$F$112</f>
        <v>243860301267486030100100400005629244</v>
      </c>
      <c r="D583" s="1" t="str">
        <f>'[1]Лист 2'!$AR$112</f>
        <v>Оказание услуг по организации в 2024 учебном году питания обучающихся МБОУ "СШ №32"</v>
      </c>
      <c r="E583" s="1" t="s">
        <v>1224</v>
      </c>
      <c r="F583" s="67">
        <v>10346</v>
      </c>
      <c r="G583" s="67">
        <v>0</v>
      </c>
      <c r="H583" s="67">
        <v>0</v>
      </c>
      <c r="I583" s="67">
        <f t="shared" si="12"/>
        <v>10346</v>
      </c>
      <c r="J583" s="67">
        <v>0</v>
      </c>
      <c r="K583" s="10">
        <v>45413</v>
      </c>
    </row>
    <row r="584" spans="1:11" ht="51" x14ac:dyDescent="0.25">
      <c r="A584" s="3">
        <f t="shared" si="10"/>
        <v>576</v>
      </c>
      <c r="B584" s="1" t="s">
        <v>1293</v>
      </c>
      <c r="C584" s="1" t="s">
        <v>507</v>
      </c>
      <c r="D584" s="30" t="s">
        <v>504</v>
      </c>
      <c r="E584" s="1" t="s">
        <v>1224</v>
      </c>
      <c r="F584" s="67">
        <v>1000</v>
      </c>
      <c r="G584" s="67">
        <v>0</v>
      </c>
      <c r="H584" s="67">
        <v>0</v>
      </c>
      <c r="I584" s="67">
        <f t="shared" si="12"/>
        <v>1000</v>
      </c>
      <c r="J584" s="67">
        <v>0</v>
      </c>
      <c r="K584" s="15">
        <v>45413</v>
      </c>
    </row>
    <row r="585" spans="1:11" ht="38.25" x14ac:dyDescent="0.25">
      <c r="A585" s="3">
        <f t="shared" si="10"/>
        <v>577</v>
      </c>
      <c r="B585" s="21" t="s">
        <v>1282</v>
      </c>
      <c r="C585" s="21" t="s">
        <v>1130</v>
      </c>
      <c r="D585" s="21" t="s">
        <v>236</v>
      </c>
      <c r="E585" s="1" t="s">
        <v>100</v>
      </c>
      <c r="F585" s="67">
        <v>500</v>
      </c>
      <c r="G585" s="67">
        <v>0</v>
      </c>
      <c r="H585" s="67">
        <v>0</v>
      </c>
      <c r="I585" s="67">
        <f t="shared" si="12"/>
        <v>500</v>
      </c>
      <c r="J585" s="67">
        <v>0</v>
      </c>
      <c r="K585" s="43">
        <v>45413</v>
      </c>
    </row>
    <row r="586" spans="1:11" ht="63.75" x14ac:dyDescent="0.25">
      <c r="A586" s="3">
        <f t="shared" si="10"/>
        <v>578</v>
      </c>
      <c r="B586" s="1" t="s">
        <v>1267</v>
      </c>
      <c r="C586" s="2" t="s">
        <v>611</v>
      </c>
      <c r="D586" s="1" t="s">
        <v>229</v>
      </c>
      <c r="E586" s="1" t="s">
        <v>100</v>
      </c>
      <c r="F586" s="67">
        <v>770</v>
      </c>
      <c r="G586" s="67">
        <v>0</v>
      </c>
      <c r="H586" s="67">
        <v>0</v>
      </c>
      <c r="I586" s="67">
        <f t="shared" si="12"/>
        <v>770</v>
      </c>
      <c r="J586" s="67">
        <v>0</v>
      </c>
      <c r="K586" s="15">
        <v>45413</v>
      </c>
    </row>
    <row r="587" spans="1:11" ht="63.75" x14ac:dyDescent="0.25">
      <c r="A587" s="3">
        <f t="shared" ref="A587:A650" si="13">A586+1</f>
        <v>579</v>
      </c>
      <c r="B587" s="1" t="s">
        <v>1267</v>
      </c>
      <c r="C587" s="2" t="s">
        <v>611</v>
      </c>
      <c r="D587" s="1" t="s">
        <v>229</v>
      </c>
      <c r="E587" s="1" t="s">
        <v>100</v>
      </c>
      <c r="F587" s="67">
        <v>770</v>
      </c>
      <c r="G587" s="67">
        <v>0</v>
      </c>
      <c r="H587" s="67">
        <v>0</v>
      </c>
      <c r="I587" s="67">
        <f t="shared" si="12"/>
        <v>770</v>
      </c>
      <c r="J587" s="67">
        <v>0</v>
      </c>
      <c r="K587" s="15">
        <v>45413</v>
      </c>
    </row>
    <row r="588" spans="1:11" ht="63.75" x14ac:dyDescent="0.25">
      <c r="A588" s="3">
        <f t="shared" si="13"/>
        <v>580</v>
      </c>
      <c r="B588" s="1" t="s">
        <v>1290</v>
      </c>
      <c r="C588" s="2" t="s">
        <v>590</v>
      </c>
      <c r="D588" s="1" t="s">
        <v>591</v>
      </c>
      <c r="E588" s="1" t="s">
        <v>100</v>
      </c>
      <c r="F588" s="67">
        <v>604.85500000000002</v>
      </c>
      <c r="G588" s="67">
        <v>0</v>
      </c>
      <c r="H588" s="67">
        <v>0</v>
      </c>
      <c r="I588" s="67">
        <f t="shared" si="12"/>
        <v>604.85500000000002</v>
      </c>
      <c r="J588" s="67">
        <v>0</v>
      </c>
      <c r="K588" s="15">
        <v>45413</v>
      </c>
    </row>
    <row r="589" spans="1:11" ht="63.75" x14ac:dyDescent="0.25">
      <c r="A589" s="3">
        <f t="shared" si="13"/>
        <v>581</v>
      </c>
      <c r="B589" s="5" t="s">
        <v>1291</v>
      </c>
      <c r="C589" s="12" t="s">
        <v>628</v>
      </c>
      <c r="D589" s="5" t="s">
        <v>629</v>
      </c>
      <c r="E589" s="1" t="s">
        <v>100</v>
      </c>
      <c r="F589" s="67">
        <v>481.35</v>
      </c>
      <c r="G589" s="67">
        <v>0</v>
      </c>
      <c r="H589" s="67">
        <v>0</v>
      </c>
      <c r="I589" s="67">
        <f t="shared" si="12"/>
        <v>481.35</v>
      </c>
      <c r="J589" s="67">
        <v>0</v>
      </c>
      <c r="K589" s="41">
        <v>45413</v>
      </c>
    </row>
    <row r="590" spans="1:11" ht="38.25" x14ac:dyDescent="0.25">
      <c r="A590" s="3">
        <f t="shared" si="13"/>
        <v>582</v>
      </c>
      <c r="B590" s="1" t="s">
        <v>1272</v>
      </c>
      <c r="C590" s="1" t="s">
        <v>545</v>
      </c>
      <c r="D590" s="1" t="s">
        <v>529</v>
      </c>
      <c r="E590" s="1" t="s">
        <v>100</v>
      </c>
      <c r="F590" s="67">
        <v>1200</v>
      </c>
      <c r="G590" s="67">
        <v>0</v>
      </c>
      <c r="H590" s="67">
        <v>0</v>
      </c>
      <c r="I590" s="67">
        <f t="shared" si="12"/>
        <v>1200</v>
      </c>
      <c r="J590" s="67">
        <v>0</v>
      </c>
      <c r="K590" s="15">
        <v>45413</v>
      </c>
    </row>
    <row r="591" spans="1:11" ht="63.75" x14ac:dyDescent="0.25">
      <c r="A591" s="3">
        <f t="shared" si="13"/>
        <v>583</v>
      </c>
      <c r="B591" s="1" t="s">
        <v>1273</v>
      </c>
      <c r="C591" s="21" t="s">
        <v>388</v>
      </c>
      <c r="D591" s="21" t="s">
        <v>389</v>
      </c>
      <c r="E591" s="1" t="s">
        <v>100</v>
      </c>
      <c r="F591" s="67">
        <v>1084.4100000000001</v>
      </c>
      <c r="G591" s="67">
        <v>0</v>
      </c>
      <c r="H591" s="67">
        <v>0</v>
      </c>
      <c r="I591" s="67">
        <f t="shared" si="12"/>
        <v>1084.4100000000001</v>
      </c>
      <c r="J591" s="67">
        <v>0</v>
      </c>
      <c r="K591" s="15">
        <v>45413</v>
      </c>
    </row>
    <row r="592" spans="1:11" ht="51" x14ac:dyDescent="0.25">
      <c r="A592" s="3">
        <f t="shared" si="13"/>
        <v>584</v>
      </c>
      <c r="B592" s="1" t="s">
        <v>1275</v>
      </c>
      <c r="C592" s="2" t="s">
        <v>686</v>
      </c>
      <c r="D592" s="1" t="s">
        <v>221</v>
      </c>
      <c r="E592" s="18" t="s">
        <v>870</v>
      </c>
      <c r="F592" s="67">
        <v>87.419200000000004</v>
      </c>
      <c r="G592" s="67">
        <v>0</v>
      </c>
      <c r="H592" s="67">
        <v>0</v>
      </c>
      <c r="I592" s="67">
        <f t="shared" si="12"/>
        <v>87.419200000000004</v>
      </c>
      <c r="J592" s="67">
        <v>0</v>
      </c>
      <c r="K592" s="15">
        <v>45413</v>
      </c>
    </row>
    <row r="593" spans="1:11" ht="63.75" x14ac:dyDescent="0.25">
      <c r="A593" s="3">
        <f t="shared" si="13"/>
        <v>585</v>
      </c>
      <c r="B593" s="1" t="s">
        <v>1275</v>
      </c>
      <c r="C593" s="2" t="s">
        <v>689</v>
      </c>
      <c r="D593" s="1" t="s">
        <v>667</v>
      </c>
      <c r="E593" s="1" t="s">
        <v>100</v>
      </c>
      <c r="F593" s="67">
        <v>1500</v>
      </c>
      <c r="G593" s="67">
        <v>0</v>
      </c>
      <c r="H593" s="67">
        <v>0</v>
      </c>
      <c r="I593" s="67">
        <f t="shared" si="12"/>
        <v>1500</v>
      </c>
      <c r="J593" s="67">
        <v>0</v>
      </c>
      <c r="K593" s="15">
        <v>45413</v>
      </c>
    </row>
    <row r="594" spans="1:11" ht="51" x14ac:dyDescent="0.25">
      <c r="A594" s="3">
        <f t="shared" si="13"/>
        <v>586</v>
      </c>
      <c r="B594" s="1" t="s">
        <v>1275</v>
      </c>
      <c r="C594" s="2" t="s">
        <v>693</v>
      </c>
      <c r="D594" s="1" t="s">
        <v>52</v>
      </c>
      <c r="E594" s="18" t="s">
        <v>870</v>
      </c>
      <c r="F594" s="67">
        <v>18400.830000000002</v>
      </c>
      <c r="G594" s="67">
        <v>0</v>
      </c>
      <c r="H594" s="67">
        <v>0</v>
      </c>
      <c r="I594" s="67">
        <f t="shared" si="12"/>
        <v>18400.830000000002</v>
      </c>
      <c r="J594" s="67">
        <v>0</v>
      </c>
      <c r="K594" s="15">
        <v>45413</v>
      </c>
    </row>
    <row r="595" spans="1:11" ht="51" x14ac:dyDescent="0.25">
      <c r="A595" s="3">
        <f t="shared" si="13"/>
        <v>587</v>
      </c>
      <c r="B595" s="1" t="s">
        <v>1275</v>
      </c>
      <c r="C595" s="2" t="s">
        <v>694</v>
      </c>
      <c r="D595" s="1" t="s">
        <v>674</v>
      </c>
      <c r="E595" s="18" t="s">
        <v>870</v>
      </c>
      <c r="F595" s="67">
        <v>155.16667000000001</v>
      </c>
      <c r="G595" s="67">
        <v>0</v>
      </c>
      <c r="H595" s="67">
        <v>0</v>
      </c>
      <c r="I595" s="67">
        <f t="shared" si="12"/>
        <v>155.16667000000001</v>
      </c>
      <c r="J595" s="67">
        <v>0</v>
      </c>
      <c r="K595" s="15">
        <v>45413</v>
      </c>
    </row>
    <row r="596" spans="1:11" ht="38.25" x14ac:dyDescent="0.25">
      <c r="A596" s="3">
        <f t="shared" si="13"/>
        <v>588</v>
      </c>
      <c r="B596" s="8" t="s">
        <v>1281</v>
      </c>
      <c r="C596" s="21" t="s">
        <v>1034</v>
      </c>
      <c r="D596" s="21" t="s">
        <v>1009</v>
      </c>
      <c r="E596" s="1" t="s">
        <v>100</v>
      </c>
      <c r="F596" s="67">
        <v>500</v>
      </c>
      <c r="G596" s="67">
        <v>0</v>
      </c>
      <c r="H596" s="67">
        <v>0</v>
      </c>
      <c r="I596" s="67">
        <f t="shared" si="12"/>
        <v>500</v>
      </c>
      <c r="J596" s="67">
        <v>0</v>
      </c>
      <c r="K596" s="15">
        <v>45413</v>
      </c>
    </row>
    <row r="597" spans="1:11" ht="38.25" x14ac:dyDescent="0.25">
      <c r="A597" s="3">
        <f t="shared" si="13"/>
        <v>589</v>
      </c>
      <c r="B597" s="8" t="s">
        <v>1281</v>
      </c>
      <c r="C597" s="21" t="s">
        <v>1035</v>
      </c>
      <c r="D597" s="21" t="s">
        <v>1011</v>
      </c>
      <c r="E597" s="1" t="s">
        <v>100</v>
      </c>
      <c r="F597" s="67">
        <v>200</v>
      </c>
      <c r="G597" s="67">
        <v>0</v>
      </c>
      <c r="H597" s="67">
        <v>0</v>
      </c>
      <c r="I597" s="67">
        <f t="shared" si="12"/>
        <v>200</v>
      </c>
      <c r="J597" s="67">
        <v>0</v>
      </c>
      <c r="K597" s="15">
        <v>45413</v>
      </c>
    </row>
    <row r="598" spans="1:11" ht="127.5" x14ac:dyDescent="0.25">
      <c r="A598" s="3">
        <f t="shared" si="13"/>
        <v>590</v>
      </c>
      <c r="B598" s="18" t="s">
        <v>890</v>
      </c>
      <c r="C598" s="13" t="s">
        <v>953</v>
      </c>
      <c r="D598" s="18" t="s">
        <v>954</v>
      </c>
      <c r="E598" s="1" t="s">
        <v>100</v>
      </c>
      <c r="F598" s="67">
        <v>1257.98</v>
      </c>
      <c r="G598" s="67">
        <v>0</v>
      </c>
      <c r="H598" s="67">
        <v>0</v>
      </c>
      <c r="I598" s="67">
        <f t="shared" si="12"/>
        <v>1257.98</v>
      </c>
      <c r="J598" s="67">
        <v>0</v>
      </c>
      <c r="K598" s="40">
        <v>45413</v>
      </c>
    </row>
    <row r="599" spans="1:11" ht="51" x14ac:dyDescent="0.25">
      <c r="A599" s="3">
        <f t="shared" si="13"/>
        <v>591</v>
      </c>
      <c r="B599" s="1" t="s">
        <v>1215</v>
      </c>
      <c r="C599" s="2" t="s">
        <v>1170</v>
      </c>
      <c r="D599" s="1" t="s">
        <v>1167</v>
      </c>
      <c r="E599" s="1" t="s">
        <v>100</v>
      </c>
      <c r="F599" s="67">
        <v>343</v>
      </c>
      <c r="G599" s="67">
        <v>0</v>
      </c>
      <c r="H599" s="67">
        <v>0</v>
      </c>
      <c r="I599" s="67">
        <f t="shared" si="12"/>
        <v>343</v>
      </c>
      <c r="J599" s="67">
        <v>0</v>
      </c>
      <c r="K599" s="15">
        <v>45413</v>
      </c>
    </row>
    <row r="600" spans="1:11" ht="63.75" x14ac:dyDescent="0.25">
      <c r="A600" s="3">
        <f t="shared" si="13"/>
        <v>592</v>
      </c>
      <c r="B600" s="1" t="s">
        <v>1290</v>
      </c>
      <c r="C600" s="2" t="s">
        <v>587</v>
      </c>
      <c r="D600" s="1" t="s">
        <v>578</v>
      </c>
      <c r="E600" s="1" t="s">
        <v>100</v>
      </c>
      <c r="F600" s="67">
        <v>400</v>
      </c>
      <c r="G600" s="67">
        <v>0</v>
      </c>
      <c r="H600" s="67">
        <v>0</v>
      </c>
      <c r="I600" s="67">
        <f t="shared" si="12"/>
        <v>400</v>
      </c>
      <c r="J600" s="67">
        <v>0</v>
      </c>
      <c r="K600" s="15">
        <v>45444</v>
      </c>
    </row>
    <row r="601" spans="1:11" ht="51" x14ac:dyDescent="0.25">
      <c r="A601" s="3">
        <f t="shared" si="13"/>
        <v>593</v>
      </c>
      <c r="B601" s="1" t="s">
        <v>1272</v>
      </c>
      <c r="C601" s="1" t="s">
        <v>554</v>
      </c>
      <c r="D601" s="1" t="s">
        <v>226</v>
      </c>
      <c r="E601" s="1" t="s">
        <v>1224</v>
      </c>
      <c r="F601" s="67">
        <v>13742.55</v>
      </c>
      <c r="G601" s="67">
        <v>0</v>
      </c>
      <c r="H601" s="67">
        <v>0</v>
      </c>
      <c r="I601" s="67">
        <f t="shared" ref="I601:I632" si="14">F601</f>
        <v>13742.55</v>
      </c>
      <c r="J601" s="67">
        <v>0</v>
      </c>
      <c r="K601" s="15">
        <v>45444</v>
      </c>
    </row>
    <row r="602" spans="1:11" ht="51" x14ac:dyDescent="0.25">
      <c r="A602" s="3">
        <f t="shared" si="13"/>
        <v>594</v>
      </c>
      <c r="B602" s="1" t="s">
        <v>1275</v>
      </c>
      <c r="C602" s="2" t="s">
        <v>687</v>
      </c>
      <c r="D602" s="1" t="s">
        <v>661</v>
      </c>
      <c r="E602" s="18" t="s">
        <v>870</v>
      </c>
      <c r="F602" s="67">
        <v>88.73</v>
      </c>
      <c r="G602" s="67">
        <v>0</v>
      </c>
      <c r="H602" s="67">
        <v>0</v>
      </c>
      <c r="I602" s="67">
        <f t="shared" si="14"/>
        <v>88.73</v>
      </c>
      <c r="J602" s="67">
        <v>0</v>
      </c>
      <c r="K602" s="15">
        <v>45444</v>
      </c>
    </row>
    <row r="603" spans="1:11" ht="51" x14ac:dyDescent="0.25">
      <c r="A603" s="3">
        <f t="shared" si="13"/>
        <v>595</v>
      </c>
      <c r="B603" s="1" t="s">
        <v>1276</v>
      </c>
      <c r="C603" s="2" t="s">
        <v>478</v>
      </c>
      <c r="D603" s="1" t="s">
        <v>226</v>
      </c>
      <c r="E603" s="1" t="s">
        <v>100</v>
      </c>
      <c r="F603" s="67">
        <v>10000</v>
      </c>
      <c r="G603" s="67">
        <v>0</v>
      </c>
      <c r="H603" s="67">
        <v>0</v>
      </c>
      <c r="I603" s="67">
        <f t="shared" si="14"/>
        <v>10000</v>
      </c>
      <c r="J603" s="67">
        <v>0</v>
      </c>
      <c r="K603" s="15">
        <v>45444</v>
      </c>
    </row>
    <row r="604" spans="1:11" ht="63.75" x14ac:dyDescent="0.25">
      <c r="A604" s="3">
        <f t="shared" si="13"/>
        <v>596</v>
      </c>
      <c r="B604" s="5" t="s">
        <v>1286</v>
      </c>
      <c r="C604" s="16" t="s">
        <v>655</v>
      </c>
      <c r="D604" s="8" t="s">
        <v>651</v>
      </c>
      <c r="E604" s="1" t="s">
        <v>1224</v>
      </c>
      <c r="F604" s="67">
        <v>15000</v>
      </c>
      <c r="G604" s="67">
        <v>0</v>
      </c>
      <c r="H604" s="67">
        <v>0</v>
      </c>
      <c r="I604" s="67">
        <f t="shared" si="14"/>
        <v>15000</v>
      </c>
      <c r="J604" s="67">
        <v>0</v>
      </c>
      <c r="K604" s="9">
        <v>45444</v>
      </c>
    </row>
    <row r="605" spans="1:11" ht="51" x14ac:dyDescent="0.25">
      <c r="A605" s="3">
        <f t="shared" si="13"/>
        <v>597</v>
      </c>
      <c r="B605" s="5" t="s">
        <v>1277</v>
      </c>
      <c r="C605" s="16" t="s">
        <v>290</v>
      </c>
      <c r="D605" s="5" t="s">
        <v>288</v>
      </c>
      <c r="E605" s="18" t="s">
        <v>870</v>
      </c>
      <c r="F605" s="67">
        <v>565</v>
      </c>
      <c r="G605" s="67">
        <v>0</v>
      </c>
      <c r="H605" s="67">
        <v>0</v>
      </c>
      <c r="I605" s="67">
        <f t="shared" si="14"/>
        <v>565</v>
      </c>
      <c r="J605" s="67">
        <v>0</v>
      </c>
      <c r="K605" s="9">
        <v>45444</v>
      </c>
    </row>
    <row r="606" spans="1:11" ht="51" x14ac:dyDescent="0.25">
      <c r="A606" s="3">
        <f t="shared" si="13"/>
        <v>598</v>
      </c>
      <c r="B606" s="19" t="s">
        <v>1304</v>
      </c>
      <c r="C606" s="17" t="s">
        <v>725</v>
      </c>
      <c r="D606" s="17" t="s">
        <v>426</v>
      </c>
      <c r="E606" s="1" t="s">
        <v>1224</v>
      </c>
      <c r="F606" s="67">
        <v>14600</v>
      </c>
      <c r="G606" s="67">
        <v>0</v>
      </c>
      <c r="H606" s="67">
        <v>0</v>
      </c>
      <c r="I606" s="67">
        <f t="shared" si="14"/>
        <v>14600</v>
      </c>
      <c r="J606" s="67">
        <v>0</v>
      </c>
      <c r="K606" s="42">
        <v>45474</v>
      </c>
    </row>
    <row r="607" spans="1:11" ht="51" x14ac:dyDescent="0.25">
      <c r="A607" s="3">
        <f t="shared" si="13"/>
        <v>599</v>
      </c>
      <c r="B607" s="1" t="s">
        <v>1271</v>
      </c>
      <c r="C607" s="2" t="s">
        <v>407</v>
      </c>
      <c r="D607" s="2" t="s">
        <v>226</v>
      </c>
      <c r="E607" s="1" t="s">
        <v>1224</v>
      </c>
      <c r="F607" s="67">
        <f>16679398.72/1000</f>
        <v>16679.398720000001</v>
      </c>
      <c r="G607" s="67">
        <v>0</v>
      </c>
      <c r="H607" s="67">
        <v>0</v>
      </c>
      <c r="I607" s="67">
        <f t="shared" si="14"/>
        <v>16679.398720000001</v>
      </c>
      <c r="J607" s="67">
        <v>0</v>
      </c>
      <c r="K607" s="40">
        <v>45474</v>
      </c>
    </row>
    <row r="608" spans="1:11" ht="38.25" x14ac:dyDescent="0.25">
      <c r="A608" s="3">
        <f t="shared" si="13"/>
        <v>600</v>
      </c>
      <c r="B608" s="1" t="s">
        <v>1272</v>
      </c>
      <c r="C608" s="1" t="s">
        <v>552</v>
      </c>
      <c r="D608" s="1" t="s">
        <v>553</v>
      </c>
      <c r="E608" s="1" t="s">
        <v>100</v>
      </c>
      <c r="F608" s="67">
        <v>529.78</v>
      </c>
      <c r="G608" s="67">
        <v>0</v>
      </c>
      <c r="H608" s="67">
        <v>0</v>
      </c>
      <c r="I608" s="67">
        <f t="shared" si="14"/>
        <v>529.78</v>
      </c>
      <c r="J608" s="67">
        <v>0</v>
      </c>
      <c r="K608" s="15">
        <v>45474</v>
      </c>
    </row>
    <row r="609" spans="1:11" ht="51" x14ac:dyDescent="0.25">
      <c r="A609" s="3">
        <f t="shared" si="13"/>
        <v>601</v>
      </c>
      <c r="B609" s="1" t="s">
        <v>1275</v>
      </c>
      <c r="C609" s="2" t="s">
        <v>691</v>
      </c>
      <c r="D609" s="1" t="s">
        <v>640</v>
      </c>
      <c r="E609" s="1" t="s">
        <v>100</v>
      </c>
      <c r="F609" s="67">
        <v>637.78750000000002</v>
      </c>
      <c r="G609" s="67">
        <v>0</v>
      </c>
      <c r="H609" s="67">
        <v>0</v>
      </c>
      <c r="I609" s="67">
        <f t="shared" si="14"/>
        <v>637.78750000000002</v>
      </c>
      <c r="J609" s="67">
        <v>0</v>
      </c>
      <c r="K609" s="15">
        <v>45474</v>
      </c>
    </row>
    <row r="610" spans="1:11" ht="114.75" x14ac:dyDescent="0.25">
      <c r="A610" s="3">
        <f t="shared" si="13"/>
        <v>602</v>
      </c>
      <c r="B610" s="1" t="s">
        <v>1287</v>
      </c>
      <c r="C610" s="1" t="s">
        <v>1128</v>
      </c>
      <c r="D610" s="18" t="s">
        <v>1125</v>
      </c>
      <c r="E610" s="1" t="s">
        <v>1224</v>
      </c>
      <c r="F610" s="67">
        <f>I610</f>
        <v>12587.1196</v>
      </c>
      <c r="G610" s="67">
        <v>0</v>
      </c>
      <c r="H610" s="67">
        <v>0</v>
      </c>
      <c r="I610" s="67">
        <v>12587.1196</v>
      </c>
      <c r="J610" s="67">
        <v>0</v>
      </c>
      <c r="K610" s="15">
        <v>45474</v>
      </c>
    </row>
    <row r="611" spans="1:11" ht="51" x14ac:dyDescent="0.25">
      <c r="A611" s="3">
        <f t="shared" si="13"/>
        <v>603</v>
      </c>
      <c r="B611" s="1" t="s">
        <v>1288</v>
      </c>
      <c r="C611" s="2" t="s">
        <v>334</v>
      </c>
      <c r="D611" s="1" t="s">
        <v>335</v>
      </c>
      <c r="E611" s="1" t="s">
        <v>1224</v>
      </c>
      <c r="F611" s="67">
        <v>17651.47</v>
      </c>
      <c r="G611" s="67">
        <v>0</v>
      </c>
      <c r="H611" s="67">
        <v>0</v>
      </c>
      <c r="I611" s="67">
        <f t="shared" si="14"/>
        <v>17651.47</v>
      </c>
      <c r="J611" s="67">
        <v>0</v>
      </c>
      <c r="K611" s="15">
        <v>45474</v>
      </c>
    </row>
    <row r="612" spans="1:11" ht="89.25" x14ac:dyDescent="0.25">
      <c r="A612" s="3">
        <f t="shared" si="13"/>
        <v>604</v>
      </c>
      <c r="B612" s="1" t="s">
        <v>1212</v>
      </c>
      <c r="C612" s="2" t="s">
        <v>1105</v>
      </c>
      <c r="D612" s="1" t="s">
        <v>1055</v>
      </c>
      <c r="E612" s="1" t="s">
        <v>100</v>
      </c>
      <c r="F612" s="67">
        <v>28.8</v>
      </c>
      <c r="G612" s="67">
        <v>0</v>
      </c>
      <c r="H612" s="67">
        <v>0</v>
      </c>
      <c r="I612" s="67">
        <f t="shared" si="14"/>
        <v>28.8</v>
      </c>
      <c r="J612" s="67">
        <v>0</v>
      </c>
      <c r="K612" s="15">
        <v>45474</v>
      </c>
    </row>
    <row r="613" spans="1:11" ht="63.75" x14ac:dyDescent="0.25">
      <c r="A613" s="3">
        <f t="shared" si="13"/>
        <v>605</v>
      </c>
      <c r="B613" s="21" t="s">
        <v>1282</v>
      </c>
      <c r="C613" s="21" t="s">
        <v>1134</v>
      </c>
      <c r="D613" s="21" t="s">
        <v>421</v>
      </c>
      <c r="E613" s="1" t="s">
        <v>100</v>
      </c>
      <c r="F613" s="67">
        <v>109.49</v>
      </c>
      <c r="G613" s="67">
        <v>0</v>
      </c>
      <c r="H613" s="67">
        <v>0</v>
      </c>
      <c r="I613" s="67">
        <f t="shared" si="14"/>
        <v>109.49</v>
      </c>
      <c r="J613" s="67">
        <v>0</v>
      </c>
      <c r="K613" s="43">
        <v>45505</v>
      </c>
    </row>
    <row r="614" spans="1:11" ht="51" x14ac:dyDescent="0.25">
      <c r="A614" s="3">
        <f t="shared" si="13"/>
        <v>606</v>
      </c>
      <c r="B614" s="1" t="s">
        <v>1267</v>
      </c>
      <c r="C614" s="2" t="s">
        <v>609</v>
      </c>
      <c r="D614" s="1" t="s">
        <v>426</v>
      </c>
      <c r="E614" s="1" t="s">
        <v>1224</v>
      </c>
      <c r="F614" s="67">
        <v>13220</v>
      </c>
      <c r="G614" s="67">
        <v>0</v>
      </c>
      <c r="H614" s="67">
        <v>0</v>
      </c>
      <c r="I614" s="67">
        <f t="shared" si="14"/>
        <v>13220</v>
      </c>
      <c r="J614" s="67">
        <v>0</v>
      </c>
      <c r="K614" s="15">
        <v>45505</v>
      </c>
    </row>
    <row r="615" spans="1:11" ht="102" x14ac:dyDescent="0.25">
      <c r="A615" s="3">
        <f t="shared" si="13"/>
        <v>607</v>
      </c>
      <c r="B615" s="1" t="s">
        <v>1290</v>
      </c>
      <c r="C615" s="2" t="s">
        <v>588</v>
      </c>
      <c r="D615" s="1" t="s">
        <v>589</v>
      </c>
      <c r="E615" s="1" t="s">
        <v>100</v>
      </c>
      <c r="F615" s="67">
        <v>17148.400000000001</v>
      </c>
      <c r="G615" s="67">
        <v>0</v>
      </c>
      <c r="H615" s="67">
        <v>0</v>
      </c>
      <c r="I615" s="67">
        <f t="shared" si="14"/>
        <v>17148.400000000001</v>
      </c>
      <c r="J615" s="67">
        <v>0</v>
      </c>
      <c r="K615" s="15">
        <v>45505</v>
      </c>
    </row>
    <row r="616" spans="1:11" ht="63.75" x14ac:dyDescent="0.25">
      <c r="A616" s="3">
        <f t="shared" si="13"/>
        <v>608</v>
      </c>
      <c r="B616" s="21" t="s">
        <v>1284</v>
      </c>
      <c r="C616" s="50" t="s">
        <v>420</v>
      </c>
      <c r="D616" s="50" t="s">
        <v>421</v>
      </c>
      <c r="E616" s="1" t="s">
        <v>100</v>
      </c>
      <c r="F616" s="67">
        <v>155</v>
      </c>
      <c r="G616" s="67">
        <v>0</v>
      </c>
      <c r="H616" s="67">
        <v>0</v>
      </c>
      <c r="I616" s="67">
        <f t="shared" si="14"/>
        <v>155</v>
      </c>
      <c r="J616" s="67">
        <v>0</v>
      </c>
      <c r="K616" s="53">
        <v>45505</v>
      </c>
    </row>
    <row r="617" spans="1:11" ht="63.75" x14ac:dyDescent="0.25">
      <c r="A617" s="3">
        <f t="shared" si="13"/>
        <v>609</v>
      </c>
      <c r="B617" s="1" t="s">
        <v>1272</v>
      </c>
      <c r="C617" s="1" t="s">
        <v>550</v>
      </c>
      <c r="D617" s="1" t="s">
        <v>551</v>
      </c>
      <c r="E617" s="1" t="s">
        <v>100</v>
      </c>
      <c r="F617" s="67">
        <v>145.97999999999999</v>
      </c>
      <c r="G617" s="67">
        <v>0</v>
      </c>
      <c r="H617" s="67">
        <v>0</v>
      </c>
      <c r="I617" s="67">
        <f t="shared" si="14"/>
        <v>145.97999999999999</v>
      </c>
      <c r="J617" s="67">
        <v>0</v>
      </c>
      <c r="K617" s="22">
        <v>45505</v>
      </c>
    </row>
    <row r="618" spans="1:11" ht="102" x14ac:dyDescent="0.25">
      <c r="A618" s="3">
        <f t="shared" si="13"/>
        <v>610</v>
      </c>
      <c r="B618" s="1" t="s">
        <v>1273</v>
      </c>
      <c r="C618" s="21" t="s">
        <v>385</v>
      </c>
      <c r="D618" s="21" t="s">
        <v>374</v>
      </c>
      <c r="E618" s="1" t="s">
        <v>100</v>
      </c>
      <c r="F618" s="67">
        <v>15782.96</v>
      </c>
      <c r="G618" s="67">
        <v>0</v>
      </c>
      <c r="H618" s="67">
        <v>0</v>
      </c>
      <c r="I618" s="67">
        <f t="shared" si="14"/>
        <v>15782.96</v>
      </c>
      <c r="J618" s="67">
        <v>0</v>
      </c>
      <c r="K618" s="22">
        <v>45505</v>
      </c>
    </row>
    <row r="619" spans="1:11" ht="51" x14ac:dyDescent="0.25">
      <c r="A619" s="3">
        <f t="shared" si="13"/>
        <v>611</v>
      </c>
      <c r="B619" s="1" t="s">
        <v>1293</v>
      </c>
      <c r="C619" s="1" t="s">
        <v>509</v>
      </c>
      <c r="D619" s="1" t="s">
        <v>496</v>
      </c>
      <c r="E619" s="1" t="s">
        <v>1224</v>
      </c>
      <c r="F619" s="67">
        <v>1000</v>
      </c>
      <c r="G619" s="67">
        <v>0</v>
      </c>
      <c r="H619" s="67">
        <v>0</v>
      </c>
      <c r="I619" s="67">
        <f t="shared" si="14"/>
        <v>1000</v>
      </c>
      <c r="J619" s="67">
        <v>0</v>
      </c>
      <c r="K619" s="22">
        <v>45536</v>
      </c>
    </row>
    <row r="620" spans="1:11" ht="63.75" x14ac:dyDescent="0.25">
      <c r="A620" s="3">
        <f t="shared" si="13"/>
        <v>612</v>
      </c>
      <c r="B620" s="1" t="s">
        <v>1273</v>
      </c>
      <c r="C620" s="21" t="s">
        <v>386</v>
      </c>
      <c r="D620" s="21" t="s">
        <v>387</v>
      </c>
      <c r="E620" s="1" t="s">
        <v>100</v>
      </c>
      <c r="F620" s="67">
        <v>257.51</v>
      </c>
      <c r="G620" s="67">
        <v>0</v>
      </c>
      <c r="H620" s="67">
        <v>0</v>
      </c>
      <c r="I620" s="67">
        <f t="shared" si="14"/>
        <v>257.51</v>
      </c>
      <c r="J620" s="67">
        <v>0</v>
      </c>
      <c r="K620" s="22">
        <v>45536</v>
      </c>
    </row>
    <row r="621" spans="1:11" ht="63.75" x14ac:dyDescent="0.25">
      <c r="A621" s="3">
        <f t="shared" si="13"/>
        <v>613</v>
      </c>
      <c r="B621" s="1" t="s">
        <v>1275</v>
      </c>
      <c r="C621" s="2" t="s">
        <v>688</v>
      </c>
      <c r="D621" s="1" t="s">
        <v>519</v>
      </c>
      <c r="E621" s="18" t="s">
        <v>870</v>
      </c>
      <c r="F621" s="67">
        <v>110.5185</v>
      </c>
      <c r="G621" s="67">
        <v>0</v>
      </c>
      <c r="H621" s="67">
        <v>0</v>
      </c>
      <c r="I621" s="67">
        <f t="shared" si="14"/>
        <v>110.5185</v>
      </c>
      <c r="J621" s="67">
        <v>0</v>
      </c>
      <c r="K621" s="22">
        <v>45536</v>
      </c>
    </row>
    <row r="622" spans="1:11" ht="63.75" x14ac:dyDescent="0.25">
      <c r="A622" s="3">
        <f t="shared" si="13"/>
        <v>614</v>
      </c>
      <c r="B622" s="1" t="s">
        <v>1288</v>
      </c>
      <c r="C622" s="2" t="s">
        <v>336</v>
      </c>
      <c r="D622" s="1" t="s">
        <v>337</v>
      </c>
      <c r="E622" s="1" t="s">
        <v>100</v>
      </c>
      <c r="F622" s="67">
        <v>152.81</v>
      </c>
      <c r="G622" s="67">
        <v>0</v>
      </c>
      <c r="H622" s="67">
        <v>0</v>
      </c>
      <c r="I622" s="67">
        <f t="shared" si="14"/>
        <v>152.81</v>
      </c>
      <c r="J622" s="67">
        <v>0</v>
      </c>
      <c r="K622" s="22">
        <v>45536</v>
      </c>
    </row>
    <row r="623" spans="1:11" ht="38.25" x14ac:dyDescent="0.25">
      <c r="A623" s="3">
        <f t="shared" si="13"/>
        <v>615</v>
      </c>
      <c r="B623" s="8" t="s">
        <v>1281</v>
      </c>
      <c r="C623" s="21" t="s">
        <v>1033</v>
      </c>
      <c r="D623" s="21" t="s">
        <v>382</v>
      </c>
      <c r="E623" s="1" t="s">
        <v>100</v>
      </c>
      <c r="F623" s="67">
        <v>270</v>
      </c>
      <c r="G623" s="67">
        <v>0</v>
      </c>
      <c r="H623" s="67">
        <v>0</v>
      </c>
      <c r="I623" s="67">
        <f t="shared" si="14"/>
        <v>270</v>
      </c>
      <c r="J623" s="67">
        <v>0</v>
      </c>
      <c r="K623" s="22">
        <v>45536</v>
      </c>
    </row>
    <row r="624" spans="1:11" ht="51" x14ac:dyDescent="0.25">
      <c r="A624" s="3">
        <f t="shared" si="13"/>
        <v>616</v>
      </c>
      <c r="B624" s="8" t="s">
        <v>1281</v>
      </c>
      <c r="C624" s="21" t="s">
        <v>1038</v>
      </c>
      <c r="D624" s="21" t="s">
        <v>234</v>
      </c>
      <c r="E624" s="18" t="s">
        <v>870</v>
      </c>
      <c r="F624" s="67">
        <v>100</v>
      </c>
      <c r="G624" s="67">
        <v>0</v>
      </c>
      <c r="H624" s="67">
        <v>0</v>
      </c>
      <c r="I624" s="67">
        <f t="shared" si="14"/>
        <v>100</v>
      </c>
      <c r="J624" s="67">
        <v>0</v>
      </c>
      <c r="K624" s="22">
        <v>45536</v>
      </c>
    </row>
    <row r="625" spans="1:11" ht="51" x14ac:dyDescent="0.25">
      <c r="A625" s="3">
        <f t="shared" si="13"/>
        <v>617</v>
      </c>
      <c r="B625" s="8" t="s">
        <v>1281</v>
      </c>
      <c r="C625" s="21" t="s">
        <v>1039</v>
      </c>
      <c r="D625" s="21" t="s">
        <v>236</v>
      </c>
      <c r="E625" s="18" t="s">
        <v>870</v>
      </c>
      <c r="F625" s="67">
        <v>150</v>
      </c>
      <c r="G625" s="67">
        <v>0</v>
      </c>
      <c r="H625" s="67">
        <v>0</v>
      </c>
      <c r="I625" s="67">
        <f t="shared" si="14"/>
        <v>150</v>
      </c>
      <c r="J625" s="67">
        <v>0</v>
      </c>
      <c r="K625" s="22">
        <v>45536</v>
      </c>
    </row>
    <row r="626" spans="1:11" ht="89.25" x14ac:dyDescent="0.25">
      <c r="A626" s="3">
        <f t="shared" si="13"/>
        <v>618</v>
      </c>
      <c r="B626" s="18" t="s">
        <v>1216</v>
      </c>
      <c r="C626" s="13" t="s">
        <v>936</v>
      </c>
      <c r="D626" s="18" t="s">
        <v>905</v>
      </c>
      <c r="E626" s="1" t="s">
        <v>100</v>
      </c>
      <c r="F626" s="67">
        <v>168.2</v>
      </c>
      <c r="G626" s="67">
        <v>0</v>
      </c>
      <c r="H626" s="67">
        <v>0</v>
      </c>
      <c r="I626" s="67">
        <f t="shared" si="14"/>
        <v>168.2</v>
      </c>
      <c r="J626" s="67">
        <v>0</v>
      </c>
      <c r="K626" s="49">
        <v>45566</v>
      </c>
    </row>
    <row r="627" spans="1:11" ht="63.75" x14ac:dyDescent="0.25">
      <c r="A627" s="3">
        <f t="shared" si="13"/>
        <v>619</v>
      </c>
      <c r="B627" s="1" t="s">
        <v>1267</v>
      </c>
      <c r="C627" s="2" t="s">
        <v>612</v>
      </c>
      <c r="D627" s="1" t="s">
        <v>331</v>
      </c>
      <c r="E627" s="1" t="s">
        <v>100</v>
      </c>
      <c r="F627" s="67">
        <v>120</v>
      </c>
      <c r="G627" s="67">
        <v>0</v>
      </c>
      <c r="H627" s="67">
        <v>0</v>
      </c>
      <c r="I627" s="67">
        <f t="shared" si="14"/>
        <v>120</v>
      </c>
      <c r="J627" s="67">
        <v>0</v>
      </c>
      <c r="K627" s="22">
        <v>45566</v>
      </c>
    </row>
    <row r="628" spans="1:11" ht="63.75" x14ac:dyDescent="0.25">
      <c r="A628" s="3">
        <f t="shared" si="13"/>
        <v>620</v>
      </c>
      <c r="B628" s="1" t="s">
        <v>1290</v>
      </c>
      <c r="C628" s="2" t="s">
        <v>593</v>
      </c>
      <c r="D628" s="1" t="s">
        <v>594</v>
      </c>
      <c r="E628" s="1" t="s">
        <v>100</v>
      </c>
      <c r="F628" s="67">
        <v>114.6075</v>
      </c>
      <c r="G628" s="67">
        <v>0</v>
      </c>
      <c r="H628" s="67">
        <v>0</v>
      </c>
      <c r="I628" s="67">
        <f t="shared" si="14"/>
        <v>114.6075</v>
      </c>
      <c r="J628" s="67">
        <v>0</v>
      </c>
      <c r="K628" s="22">
        <v>45566</v>
      </c>
    </row>
    <row r="629" spans="1:11" ht="76.5" x14ac:dyDescent="0.25">
      <c r="A629" s="3">
        <f t="shared" si="13"/>
        <v>621</v>
      </c>
      <c r="B629" s="1" t="s">
        <v>1269</v>
      </c>
      <c r="C629" s="2" t="str">
        <f>'[1]Лист 2'!$F$110</f>
        <v>243860301267486030100100390008690244</v>
      </c>
      <c r="D629" s="1" t="str">
        <f>'[1]Лист 2'!$AR$110</f>
        <v>Оказание услуг  по проведению периодического медицинского осмотра сотрудников МБОУ "СШ № 32"</v>
      </c>
      <c r="E629" s="1" t="s">
        <v>100</v>
      </c>
      <c r="F629" s="67">
        <v>382.6</v>
      </c>
      <c r="G629" s="67">
        <v>0</v>
      </c>
      <c r="H629" s="67">
        <v>0</v>
      </c>
      <c r="I629" s="67">
        <f t="shared" si="14"/>
        <v>382.6</v>
      </c>
      <c r="J629" s="67">
        <v>0</v>
      </c>
      <c r="K629" s="51">
        <v>45566</v>
      </c>
    </row>
    <row r="630" spans="1:11" ht="89.25" x14ac:dyDescent="0.25">
      <c r="A630" s="3">
        <f t="shared" si="13"/>
        <v>622</v>
      </c>
      <c r="B630" s="1" t="s">
        <v>1212</v>
      </c>
      <c r="C630" s="2" t="s">
        <v>1096</v>
      </c>
      <c r="D630" s="1" t="s">
        <v>1051</v>
      </c>
      <c r="E630" s="1" t="s">
        <v>100</v>
      </c>
      <c r="F630" s="67">
        <v>253.5</v>
      </c>
      <c r="G630" s="67">
        <v>0</v>
      </c>
      <c r="H630" s="67">
        <v>0</v>
      </c>
      <c r="I630" s="67">
        <f t="shared" si="14"/>
        <v>253.5</v>
      </c>
      <c r="J630" s="67">
        <v>0</v>
      </c>
      <c r="K630" s="22">
        <v>45566</v>
      </c>
    </row>
    <row r="631" spans="1:11" ht="89.25" x14ac:dyDescent="0.25">
      <c r="A631" s="3">
        <f t="shared" si="13"/>
        <v>623</v>
      </c>
      <c r="B631" s="1" t="s">
        <v>1212</v>
      </c>
      <c r="C631" s="2" t="s">
        <v>1097</v>
      </c>
      <c r="D631" s="1" t="s">
        <v>1059</v>
      </c>
      <c r="E631" s="1" t="s">
        <v>100</v>
      </c>
      <c r="F631" s="67">
        <v>292.8</v>
      </c>
      <c r="G631" s="67">
        <v>0</v>
      </c>
      <c r="H631" s="67">
        <v>0</v>
      </c>
      <c r="I631" s="67">
        <f t="shared" si="14"/>
        <v>292.8</v>
      </c>
      <c r="J631" s="67">
        <v>0</v>
      </c>
      <c r="K631" s="22">
        <v>45566</v>
      </c>
    </row>
    <row r="632" spans="1:11" ht="89.25" x14ac:dyDescent="0.25">
      <c r="A632" s="3">
        <f t="shared" si="13"/>
        <v>624</v>
      </c>
      <c r="B632" s="2" t="s">
        <v>1222</v>
      </c>
      <c r="C632" s="2" t="s">
        <v>180</v>
      </c>
      <c r="D632" s="1" t="s">
        <v>80</v>
      </c>
      <c r="E632" s="1" t="s">
        <v>100</v>
      </c>
      <c r="F632" s="67">
        <v>350</v>
      </c>
      <c r="G632" s="67">
        <v>0</v>
      </c>
      <c r="H632" s="67">
        <v>0</v>
      </c>
      <c r="I632" s="67">
        <f t="shared" si="14"/>
        <v>350</v>
      </c>
      <c r="J632" s="67">
        <v>0</v>
      </c>
      <c r="K632" s="22">
        <v>45597</v>
      </c>
    </row>
    <row r="633" spans="1:11" ht="89.25" x14ac:dyDescent="0.25">
      <c r="A633" s="3">
        <f t="shared" si="13"/>
        <v>625</v>
      </c>
      <c r="B633" s="2" t="s">
        <v>1222</v>
      </c>
      <c r="C633" s="2" t="s">
        <v>180</v>
      </c>
      <c r="D633" s="1" t="s">
        <v>189</v>
      </c>
      <c r="E633" s="1" t="s">
        <v>100</v>
      </c>
      <c r="F633" s="67">
        <v>450</v>
      </c>
      <c r="G633" s="67">
        <v>0</v>
      </c>
      <c r="H633" s="67">
        <v>0</v>
      </c>
      <c r="I633" s="67">
        <f t="shared" ref="I633:I640" si="15">F633</f>
        <v>450</v>
      </c>
      <c r="J633" s="67">
        <v>0</v>
      </c>
      <c r="K633" s="22">
        <v>45597</v>
      </c>
    </row>
    <row r="634" spans="1:11" ht="89.25" x14ac:dyDescent="0.25">
      <c r="A634" s="3">
        <f t="shared" si="13"/>
        <v>626</v>
      </c>
      <c r="B634" s="2" t="s">
        <v>1222</v>
      </c>
      <c r="C634" s="2" t="s">
        <v>180</v>
      </c>
      <c r="D634" s="1" t="s">
        <v>183</v>
      </c>
      <c r="E634" s="1" t="s">
        <v>100</v>
      </c>
      <c r="F634" s="67">
        <v>165.3</v>
      </c>
      <c r="G634" s="67">
        <v>0</v>
      </c>
      <c r="H634" s="67">
        <v>0</v>
      </c>
      <c r="I634" s="67">
        <f t="shared" si="15"/>
        <v>165.3</v>
      </c>
      <c r="J634" s="67">
        <v>0</v>
      </c>
      <c r="K634" s="22">
        <v>45597</v>
      </c>
    </row>
    <row r="635" spans="1:11" ht="89.25" x14ac:dyDescent="0.25">
      <c r="A635" s="3">
        <f t="shared" si="13"/>
        <v>627</v>
      </c>
      <c r="B635" s="2" t="s">
        <v>1222</v>
      </c>
      <c r="C635" s="2" t="s">
        <v>180</v>
      </c>
      <c r="D635" s="1" t="s">
        <v>184</v>
      </c>
      <c r="E635" s="1" t="s">
        <v>100</v>
      </c>
      <c r="F635" s="67">
        <v>130</v>
      </c>
      <c r="G635" s="67">
        <v>0</v>
      </c>
      <c r="H635" s="67">
        <v>0</v>
      </c>
      <c r="I635" s="67">
        <f t="shared" si="15"/>
        <v>130</v>
      </c>
      <c r="J635" s="67">
        <v>0</v>
      </c>
      <c r="K635" s="22">
        <v>45597</v>
      </c>
    </row>
    <row r="636" spans="1:11" ht="89.25" x14ac:dyDescent="0.25">
      <c r="A636" s="3">
        <f t="shared" si="13"/>
        <v>628</v>
      </c>
      <c r="B636" s="2" t="s">
        <v>1222</v>
      </c>
      <c r="C636" s="2" t="s">
        <v>180</v>
      </c>
      <c r="D636" s="1" t="s">
        <v>185</v>
      </c>
      <c r="E636" s="1" t="s">
        <v>100</v>
      </c>
      <c r="F636" s="67">
        <v>150</v>
      </c>
      <c r="G636" s="67">
        <v>0</v>
      </c>
      <c r="H636" s="67">
        <v>0</v>
      </c>
      <c r="I636" s="67">
        <f t="shared" si="15"/>
        <v>150</v>
      </c>
      <c r="J636" s="67">
        <v>0</v>
      </c>
      <c r="K636" s="22">
        <v>45597</v>
      </c>
    </row>
    <row r="637" spans="1:11" ht="89.25" x14ac:dyDescent="0.25">
      <c r="A637" s="3">
        <f t="shared" si="13"/>
        <v>629</v>
      </c>
      <c r="B637" s="2" t="s">
        <v>1222</v>
      </c>
      <c r="C637" s="2" t="s">
        <v>180</v>
      </c>
      <c r="D637" s="1" t="s">
        <v>187</v>
      </c>
      <c r="E637" s="1" t="s">
        <v>100</v>
      </c>
      <c r="F637" s="67">
        <v>210</v>
      </c>
      <c r="G637" s="67">
        <v>0</v>
      </c>
      <c r="H637" s="67">
        <v>0</v>
      </c>
      <c r="I637" s="67">
        <f t="shared" si="15"/>
        <v>210</v>
      </c>
      <c r="J637" s="67">
        <v>0</v>
      </c>
      <c r="K637" s="22">
        <v>45597</v>
      </c>
    </row>
    <row r="638" spans="1:11" ht="89.25" x14ac:dyDescent="0.25">
      <c r="A638" s="3">
        <f t="shared" si="13"/>
        <v>630</v>
      </c>
      <c r="B638" s="2" t="s">
        <v>1222</v>
      </c>
      <c r="C638" s="2" t="s">
        <v>180</v>
      </c>
      <c r="D638" s="1" t="s">
        <v>80</v>
      </c>
      <c r="E638" s="1" t="s">
        <v>100</v>
      </c>
      <c r="F638" s="67">
        <v>310</v>
      </c>
      <c r="G638" s="67">
        <v>0</v>
      </c>
      <c r="H638" s="67">
        <v>0</v>
      </c>
      <c r="I638" s="67">
        <f t="shared" si="15"/>
        <v>310</v>
      </c>
      <c r="J638" s="67">
        <v>0</v>
      </c>
      <c r="K638" s="22">
        <v>45597</v>
      </c>
    </row>
    <row r="639" spans="1:11" ht="51" x14ac:dyDescent="0.25">
      <c r="A639" s="3">
        <f t="shared" si="13"/>
        <v>631</v>
      </c>
      <c r="B639" s="21" t="s">
        <v>1282</v>
      </c>
      <c r="C639" s="21" t="s">
        <v>1137</v>
      </c>
      <c r="D639" s="21" t="s">
        <v>426</v>
      </c>
      <c r="E639" s="1" t="s">
        <v>1224</v>
      </c>
      <c r="F639" s="67">
        <v>13000</v>
      </c>
      <c r="G639" s="67">
        <v>0</v>
      </c>
      <c r="H639" s="67">
        <v>0</v>
      </c>
      <c r="I639" s="67">
        <f t="shared" si="15"/>
        <v>13000</v>
      </c>
      <c r="J639" s="67">
        <v>0</v>
      </c>
      <c r="K639" s="52">
        <v>45597</v>
      </c>
    </row>
    <row r="640" spans="1:11" ht="51" x14ac:dyDescent="0.25">
      <c r="A640" s="3">
        <f t="shared" si="13"/>
        <v>632</v>
      </c>
      <c r="B640" s="21" t="s">
        <v>1284</v>
      </c>
      <c r="C640" s="21" t="s">
        <v>425</v>
      </c>
      <c r="D640" s="21" t="s">
        <v>426</v>
      </c>
      <c r="E640" s="1" t="s">
        <v>1224</v>
      </c>
      <c r="F640" s="67">
        <v>10800</v>
      </c>
      <c r="G640" s="67">
        <v>0</v>
      </c>
      <c r="H640" s="67">
        <v>0</v>
      </c>
      <c r="I640" s="67">
        <f t="shared" si="15"/>
        <v>10800</v>
      </c>
      <c r="J640" s="67">
        <v>0</v>
      </c>
      <c r="K640" s="52">
        <v>45597</v>
      </c>
    </row>
    <row r="641" spans="1:14" ht="114.75" x14ac:dyDescent="0.25">
      <c r="A641" s="3">
        <f t="shared" si="13"/>
        <v>633</v>
      </c>
      <c r="B641" s="5" t="s">
        <v>1344</v>
      </c>
      <c r="C641" s="5" t="s">
        <v>1345</v>
      </c>
      <c r="D641" s="5" t="s">
        <v>1346</v>
      </c>
      <c r="E641" s="80" t="s">
        <v>1347</v>
      </c>
      <c r="F641" s="60">
        <v>500</v>
      </c>
      <c r="G641" s="60">
        <v>500</v>
      </c>
      <c r="H641" s="60">
        <v>0</v>
      </c>
      <c r="I641" s="60">
        <v>0</v>
      </c>
      <c r="J641" s="60">
        <v>0</v>
      </c>
      <c r="K641" s="41">
        <v>44652</v>
      </c>
    </row>
    <row r="642" spans="1:14" ht="89.25" x14ac:dyDescent="0.25">
      <c r="A642" s="3">
        <f t="shared" si="13"/>
        <v>634</v>
      </c>
      <c r="B642" s="5" t="s">
        <v>1344</v>
      </c>
      <c r="C642" s="5" t="s">
        <v>1348</v>
      </c>
      <c r="D642" s="5" t="s">
        <v>1349</v>
      </c>
      <c r="E642" s="5" t="s">
        <v>1347</v>
      </c>
      <c r="F642" s="60">
        <v>1000</v>
      </c>
      <c r="G642" s="60">
        <v>1000</v>
      </c>
      <c r="H642" s="60">
        <v>0</v>
      </c>
      <c r="I642" s="60">
        <v>0</v>
      </c>
      <c r="J642" s="60">
        <v>0</v>
      </c>
      <c r="K642" s="41">
        <v>44896</v>
      </c>
      <c r="L642" s="57"/>
      <c r="M642" s="57"/>
      <c r="N642" s="57"/>
    </row>
    <row r="643" spans="1:14" ht="63.75" x14ac:dyDescent="0.25">
      <c r="A643" s="3">
        <f t="shared" si="13"/>
        <v>635</v>
      </c>
      <c r="B643" s="5" t="s">
        <v>1344</v>
      </c>
      <c r="C643" s="5" t="s">
        <v>1350</v>
      </c>
      <c r="D643" s="5" t="s">
        <v>1351</v>
      </c>
      <c r="E643" s="5" t="s">
        <v>1347</v>
      </c>
      <c r="F643" s="60">
        <v>400</v>
      </c>
      <c r="G643" s="60">
        <v>400</v>
      </c>
      <c r="H643" s="60">
        <v>0</v>
      </c>
      <c r="I643" s="60">
        <v>0</v>
      </c>
      <c r="J643" s="60">
        <v>0</v>
      </c>
      <c r="K643" s="41">
        <v>44896</v>
      </c>
      <c r="L643" s="57"/>
      <c r="M643" s="57"/>
      <c r="N643" s="57"/>
    </row>
    <row r="644" spans="1:14" ht="114.75" x14ac:dyDescent="0.25">
      <c r="A644" s="3">
        <f t="shared" si="13"/>
        <v>636</v>
      </c>
      <c r="B644" s="5" t="s">
        <v>1344</v>
      </c>
      <c r="C644" s="5" t="s">
        <v>1352</v>
      </c>
      <c r="D644" s="5" t="s">
        <v>1353</v>
      </c>
      <c r="E644" s="5" t="s">
        <v>1347</v>
      </c>
      <c r="F644" s="60">
        <v>500</v>
      </c>
      <c r="G644" s="60">
        <v>500</v>
      </c>
      <c r="H644" s="60">
        <v>0</v>
      </c>
      <c r="I644" s="60">
        <v>0</v>
      </c>
      <c r="J644" s="60">
        <v>0</v>
      </c>
      <c r="K644" s="41">
        <v>44896</v>
      </c>
      <c r="L644" s="57"/>
      <c r="M644" s="57"/>
      <c r="N644" s="57"/>
    </row>
    <row r="645" spans="1:14" ht="114.75" x14ac:dyDescent="0.25">
      <c r="A645" s="3">
        <f t="shared" si="13"/>
        <v>637</v>
      </c>
      <c r="B645" s="5" t="s">
        <v>1344</v>
      </c>
      <c r="C645" s="5" t="s">
        <v>1354</v>
      </c>
      <c r="D645" s="5" t="s">
        <v>1355</v>
      </c>
      <c r="E645" s="5" t="s">
        <v>1347</v>
      </c>
      <c r="F645" s="60">
        <v>1000</v>
      </c>
      <c r="G645" s="60">
        <v>1000</v>
      </c>
      <c r="H645" s="60">
        <v>0</v>
      </c>
      <c r="I645" s="60">
        <v>0</v>
      </c>
      <c r="J645" s="60">
        <v>0</v>
      </c>
      <c r="K645" s="41">
        <v>45261</v>
      </c>
      <c r="L645" s="57"/>
      <c r="M645" s="57"/>
      <c r="N645" s="57"/>
    </row>
    <row r="646" spans="1:14" ht="114.75" x14ac:dyDescent="0.25">
      <c r="A646" s="3">
        <f t="shared" si="13"/>
        <v>638</v>
      </c>
      <c r="B646" s="5" t="s">
        <v>1344</v>
      </c>
      <c r="C646" s="5" t="s">
        <v>1356</v>
      </c>
      <c r="D646" s="5" t="s">
        <v>1355</v>
      </c>
      <c r="E646" s="5" t="s">
        <v>1347</v>
      </c>
      <c r="F646" s="60">
        <v>350</v>
      </c>
      <c r="G646" s="60">
        <v>350</v>
      </c>
      <c r="H646" s="60">
        <v>0</v>
      </c>
      <c r="I646" s="60">
        <v>0</v>
      </c>
      <c r="J646" s="60">
        <v>0</v>
      </c>
      <c r="K646" s="41">
        <v>45261</v>
      </c>
      <c r="L646" s="57"/>
      <c r="M646" s="57"/>
      <c r="N646" s="57"/>
    </row>
    <row r="647" spans="1:14" ht="38.25" x14ac:dyDescent="0.25">
      <c r="A647" s="3">
        <f t="shared" si="13"/>
        <v>639</v>
      </c>
      <c r="B647" s="5" t="s">
        <v>1360</v>
      </c>
      <c r="C647" s="81" t="s">
        <v>1361</v>
      </c>
      <c r="D647" s="82" t="s">
        <v>1362</v>
      </c>
      <c r="E647" s="82" t="s">
        <v>1363</v>
      </c>
      <c r="F647" s="60">
        <v>294.64999999999998</v>
      </c>
      <c r="G647" s="122">
        <v>294.64999999999998</v>
      </c>
      <c r="H647" s="122" t="s">
        <v>1364</v>
      </c>
      <c r="I647" s="122" t="s">
        <v>1364</v>
      </c>
      <c r="J647" s="122" t="s">
        <v>1364</v>
      </c>
      <c r="K647" s="90">
        <v>44621</v>
      </c>
      <c r="L647" s="57"/>
      <c r="M647" s="57"/>
      <c r="N647" s="57"/>
    </row>
    <row r="648" spans="1:14" ht="38.25" x14ac:dyDescent="0.25">
      <c r="A648" s="3">
        <f t="shared" si="13"/>
        <v>640</v>
      </c>
      <c r="B648" s="5" t="s">
        <v>1360</v>
      </c>
      <c r="C648" s="84" t="s">
        <v>1365</v>
      </c>
      <c r="D648" s="5" t="s">
        <v>1366</v>
      </c>
      <c r="E648" s="5" t="s">
        <v>1363</v>
      </c>
      <c r="F648" s="60">
        <v>94.5</v>
      </c>
      <c r="G648" s="123">
        <v>94.5</v>
      </c>
      <c r="H648" s="123" t="s">
        <v>1364</v>
      </c>
      <c r="I648" s="123" t="s">
        <v>1364</v>
      </c>
      <c r="J648" s="123" t="s">
        <v>1364</v>
      </c>
      <c r="K648" s="41">
        <v>44652</v>
      </c>
      <c r="L648" s="57"/>
      <c r="M648" s="57"/>
      <c r="N648" s="57"/>
    </row>
    <row r="649" spans="1:14" ht="38.25" x14ac:dyDescent="0.25">
      <c r="A649" s="3">
        <f t="shared" si="13"/>
        <v>641</v>
      </c>
      <c r="B649" s="5" t="s">
        <v>1360</v>
      </c>
      <c r="C649" s="5" t="s">
        <v>1367</v>
      </c>
      <c r="D649" s="5" t="s">
        <v>1368</v>
      </c>
      <c r="E649" s="5" t="s">
        <v>1363</v>
      </c>
      <c r="F649" s="60">
        <v>263.06</v>
      </c>
      <c r="G649" s="60">
        <v>263.06</v>
      </c>
      <c r="H649" s="123" t="s">
        <v>1364</v>
      </c>
      <c r="I649" s="123" t="s">
        <v>1364</v>
      </c>
      <c r="J649" s="123" t="s">
        <v>1364</v>
      </c>
      <c r="K649" s="41">
        <v>44652</v>
      </c>
      <c r="L649" s="57"/>
      <c r="M649" s="57"/>
      <c r="N649" s="57"/>
    </row>
    <row r="650" spans="1:14" ht="38.25" x14ac:dyDescent="0.25">
      <c r="A650" s="3">
        <f t="shared" si="13"/>
        <v>642</v>
      </c>
      <c r="B650" s="5" t="s">
        <v>1360</v>
      </c>
      <c r="C650" s="84" t="s">
        <v>1369</v>
      </c>
      <c r="D650" s="5" t="s">
        <v>1370</v>
      </c>
      <c r="E650" s="5" t="s">
        <v>1363</v>
      </c>
      <c r="F650" s="60">
        <v>90.39</v>
      </c>
      <c r="G650" s="60">
        <v>90.39</v>
      </c>
      <c r="H650" s="123" t="s">
        <v>1364</v>
      </c>
      <c r="I650" s="123" t="s">
        <v>1364</v>
      </c>
      <c r="J650" s="123" t="s">
        <v>1364</v>
      </c>
      <c r="K650" s="41">
        <v>44682</v>
      </c>
      <c r="L650" s="57"/>
      <c r="M650" s="57"/>
      <c r="N650" s="57"/>
    </row>
    <row r="651" spans="1:14" ht="51" x14ac:dyDescent="0.25">
      <c r="A651" s="3">
        <f t="shared" ref="A651:A714" si="16">A650+1</f>
        <v>643</v>
      </c>
      <c r="B651" s="5" t="s">
        <v>1360</v>
      </c>
      <c r="C651" s="91" t="s">
        <v>1371</v>
      </c>
      <c r="D651" s="85" t="s">
        <v>1372</v>
      </c>
      <c r="E651" s="86" t="s">
        <v>1373</v>
      </c>
      <c r="F651" s="124">
        <v>41.86</v>
      </c>
      <c r="G651" s="60">
        <v>41.12</v>
      </c>
      <c r="H651" s="60">
        <v>0</v>
      </c>
      <c r="I651" s="60">
        <v>0</v>
      </c>
      <c r="J651" s="60">
        <v>0</v>
      </c>
      <c r="K651" s="41">
        <v>44682</v>
      </c>
    </row>
    <row r="652" spans="1:14" ht="51" x14ac:dyDescent="0.25">
      <c r="A652" s="3">
        <f t="shared" si="16"/>
        <v>644</v>
      </c>
      <c r="B652" s="5" t="s">
        <v>1360</v>
      </c>
      <c r="C652" s="84" t="s">
        <v>1374</v>
      </c>
      <c r="D652" s="5" t="s">
        <v>1375</v>
      </c>
      <c r="E652" s="5" t="s">
        <v>1373</v>
      </c>
      <c r="F652" s="60">
        <v>4.16</v>
      </c>
      <c r="G652" s="123" t="s">
        <v>1376</v>
      </c>
      <c r="H652" s="123" t="s">
        <v>1364</v>
      </c>
      <c r="I652" s="123" t="s">
        <v>1364</v>
      </c>
      <c r="J652" s="123" t="s">
        <v>1364</v>
      </c>
      <c r="K652" s="41">
        <v>44682</v>
      </c>
    </row>
    <row r="653" spans="1:14" ht="38.25" x14ac:dyDescent="0.25">
      <c r="A653" s="3">
        <f t="shared" si="16"/>
        <v>645</v>
      </c>
      <c r="B653" s="5" t="s">
        <v>1360</v>
      </c>
      <c r="C653" s="92" t="s">
        <v>1377</v>
      </c>
      <c r="D653" s="5" t="s">
        <v>1378</v>
      </c>
      <c r="E653" s="5" t="s">
        <v>1363</v>
      </c>
      <c r="F653" s="60">
        <v>577.66</v>
      </c>
      <c r="G653" s="123">
        <v>577.66</v>
      </c>
      <c r="H653" s="123" t="s">
        <v>1364</v>
      </c>
      <c r="I653" s="123" t="s">
        <v>1364</v>
      </c>
      <c r="J653" s="123" t="s">
        <v>1364</v>
      </c>
      <c r="K653" s="41">
        <v>44682</v>
      </c>
    </row>
    <row r="654" spans="1:14" ht="38.25" x14ac:dyDescent="0.25">
      <c r="A654" s="3">
        <f t="shared" si="16"/>
        <v>646</v>
      </c>
      <c r="B654" s="5" t="s">
        <v>1360</v>
      </c>
      <c r="C654" s="84" t="s">
        <v>1379</v>
      </c>
      <c r="D654" s="5" t="s">
        <v>1380</v>
      </c>
      <c r="E654" s="5" t="s">
        <v>1363</v>
      </c>
      <c r="F654" s="60">
        <v>22.79</v>
      </c>
      <c r="G654" s="123">
        <v>22.79</v>
      </c>
      <c r="H654" s="123" t="s">
        <v>1364</v>
      </c>
      <c r="I654" s="123" t="s">
        <v>1364</v>
      </c>
      <c r="J654" s="123" t="s">
        <v>1364</v>
      </c>
      <c r="K654" s="41">
        <v>44682</v>
      </c>
    </row>
    <row r="655" spans="1:14" ht="38.25" x14ac:dyDescent="0.25">
      <c r="A655" s="3">
        <f t="shared" si="16"/>
        <v>647</v>
      </c>
      <c r="B655" s="5" t="s">
        <v>1360</v>
      </c>
      <c r="C655" s="84" t="s">
        <v>1381</v>
      </c>
      <c r="D655" s="5" t="s">
        <v>1382</v>
      </c>
      <c r="E655" s="5" t="s">
        <v>1363</v>
      </c>
      <c r="F655" s="60">
        <v>269.82</v>
      </c>
      <c r="G655" s="123">
        <v>269.82</v>
      </c>
      <c r="H655" s="123" t="s">
        <v>1364</v>
      </c>
      <c r="I655" s="123" t="s">
        <v>1364</v>
      </c>
      <c r="J655" s="123" t="s">
        <v>1364</v>
      </c>
      <c r="K655" s="41">
        <v>44713</v>
      </c>
    </row>
    <row r="656" spans="1:14" ht="127.5" x14ac:dyDescent="0.25">
      <c r="A656" s="3">
        <f t="shared" si="16"/>
        <v>648</v>
      </c>
      <c r="B656" s="5" t="s">
        <v>1360</v>
      </c>
      <c r="C656" s="84" t="s">
        <v>1383</v>
      </c>
      <c r="D656" s="5" t="s">
        <v>1384</v>
      </c>
      <c r="E656" s="5" t="s">
        <v>1363</v>
      </c>
      <c r="F656" s="60">
        <v>78</v>
      </c>
      <c r="G656" s="123" t="s">
        <v>1364</v>
      </c>
      <c r="H656" s="123">
        <v>71.5</v>
      </c>
      <c r="I656" s="123">
        <v>6.5</v>
      </c>
      <c r="J656" s="123" t="s">
        <v>1364</v>
      </c>
      <c r="K656" s="41">
        <v>44805</v>
      </c>
    </row>
    <row r="657" spans="1:11" ht="89.25" x14ac:dyDescent="0.25">
      <c r="A657" s="3">
        <f t="shared" si="16"/>
        <v>649</v>
      </c>
      <c r="B657" s="5" t="s">
        <v>1360</v>
      </c>
      <c r="C657" s="84" t="s">
        <v>1385</v>
      </c>
      <c r="D657" s="5" t="s">
        <v>1386</v>
      </c>
      <c r="E657" s="5" t="s">
        <v>1363</v>
      </c>
      <c r="F657" s="60">
        <v>487.83</v>
      </c>
      <c r="G657" s="123" t="s">
        <v>1364</v>
      </c>
      <c r="H657" s="123">
        <v>447.17</v>
      </c>
      <c r="I657" s="123">
        <v>40.65</v>
      </c>
      <c r="J657" s="123" t="s">
        <v>1364</v>
      </c>
      <c r="K657" s="41">
        <v>44805</v>
      </c>
    </row>
    <row r="658" spans="1:11" ht="76.5" x14ac:dyDescent="0.25">
      <c r="A658" s="3">
        <f t="shared" si="16"/>
        <v>650</v>
      </c>
      <c r="B658" s="5" t="s">
        <v>1360</v>
      </c>
      <c r="C658" s="84" t="s">
        <v>1387</v>
      </c>
      <c r="D658" s="5" t="s">
        <v>1388</v>
      </c>
      <c r="E658" s="5" t="s">
        <v>1363</v>
      </c>
      <c r="F658" s="60">
        <v>42.81</v>
      </c>
      <c r="G658" s="123" t="s">
        <v>1364</v>
      </c>
      <c r="H658" s="123">
        <v>39.17</v>
      </c>
      <c r="I658" s="123">
        <v>3.64</v>
      </c>
      <c r="J658" s="123" t="s">
        <v>1364</v>
      </c>
      <c r="K658" s="41">
        <v>44805</v>
      </c>
    </row>
    <row r="659" spans="1:11" ht="38.25" x14ac:dyDescent="0.25">
      <c r="A659" s="3">
        <f t="shared" si="16"/>
        <v>651</v>
      </c>
      <c r="B659" s="5" t="s">
        <v>1360</v>
      </c>
      <c r="C659" s="84" t="s">
        <v>1389</v>
      </c>
      <c r="D659" s="5" t="s">
        <v>1390</v>
      </c>
      <c r="E659" s="5" t="s">
        <v>1363</v>
      </c>
      <c r="F659" s="60">
        <v>156</v>
      </c>
      <c r="G659" s="123" t="s">
        <v>1364</v>
      </c>
      <c r="H659" s="123">
        <v>143</v>
      </c>
      <c r="I659" s="123">
        <v>13</v>
      </c>
      <c r="J659" s="123" t="s">
        <v>1364</v>
      </c>
      <c r="K659" s="41">
        <v>44805</v>
      </c>
    </row>
    <row r="660" spans="1:11" ht="63.75" x14ac:dyDescent="0.25">
      <c r="A660" s="3">
        <f t="shared" si="16"/>
        <v>652</v>
      </c>
      <c r="B660" s="5" t="s">
        <v>1360</v>
      </c>
      <c r="C660" s="84" t="s">
        <v>1391</v>
      </c>
      <c r="D660" s="5" t="s">
        <v>1392</v>
      </c>
      <c r="E660" s="5" t="s">
        <v>1363</v>
      </c>
      <c r="F660" s="60">
        <v>172.53</v>
      </c>
      <c r="G660" s="123" t="s">
        <v>1364</v>
      </c>
      <c r="H660" s="123">
        <v>158.15</v>
      </c>
      <c r="I660" s="123">
        <v>14.37</v>
      </c>
      <c r="J660" s="123" t="s">
        <v>1364</v>
      </c>
      <c r="K660" s="41">
        <v>44805</v>
      </c>
    </row>
    <row r="661" spans="1:11" ht="51" x14ac:dyDescent="0.25">
      <c r="A661" s="3">
        <f t="shared" si="16"/>
        <v>653</v>
      </c>
      <c r="B661" s="5" t="s">
        <v>1360</v>
      </c>
      <c r="C661" s="84" t="s">
        <v>1393</v>
      </c>
      <c r="D661" s="5" t="s">
        <v>1394</v>
      </c>
      <c r="E661" s="5" t="s">
        <v>1363</v>
      </c>
      <c r="F661" s="60">
        <v>215.19</v>
      </c>
      <c r="G661" s="123" t="s">
        <v>1364</v>
      </c>
      <c r="H661" s="123">
        <v>197.26</v>
      </c>
      <c r="I661" s="123">
        <v>17.93</v>
      </c>
      <c r="J661" s="123" t="s">
        <v>1364</v>
      </c>
      <c r="K661" s="41">
        <v>44805</v>
      </c>
    </row>
    <row r="662" spans="1:11" ht="127.5" x14ac:dyDescent="0.25">
      <c r="A662" s="3">
        <f t="shared" si="16"/>
        <v>654</v>
      </c>
      <c r="B662" s="5" t="s">
        <v>1360</v>
      </c>
      <c r="C662" s="93" t="s">
        <v>1395</v>
      </c>
      <c r="D662" s="5" t="s">
        <v>1396</v>
      </c>
      <c r="E662" s="5" t="s">
        <v>1363</v>
      </c>
      <c r="F662" s="60">
        <v>514.65</v>
      </c>
      <c r="G662" s="123" t="s">
        <v>1364</v>
      </c>
      <c r="H662" s="123">
        <v>471.77</v>
      </c>
      <c r="I662" s="123">
        <v>42.88</v>
      </c>
      <c r="J662" s="123" t="s">
        <v>1364</v>
      </c>
      <c r="K662" s="41">
        <v>44835</v>
      </c>
    </row>
    <row r="663" spans="1:11" ht="38.25" x14ac:dyDescent="0.25">
      <c r="A663" s="3">
        <f t="shared" si="16"/>
        <v>655</v>
      </c>
      <c r="B663" s="5" t="s">
        <v>1360</v>
      </c>
      <c r="C663" s="84" t="s">
        <v>1389</v>
      </c>
      <c r="D663" s="5" t="s">
        <v>1050</v>
      </c>
      <c r="E663" s="5" t="s">
        <v>1363</v>
      </c>
      <c r="F663" s="60">
        <v>511.91</v>
      </c>
      <c r="G663" s="123" t="s">
        <v>1364</v>
      </c>
      <c r="H663" s="123">
        <v>469.25</v>
      </c>
      <c r="I663" s="123">
        <v>42.65</v>
      </c>
      <c r="J663" s="123" t="s">
        <v>1364</v>
      </c>
      <c r="K663" s="41">
        <v>44835</v>
      </c>
    </row>
    <row r="664" spans="1:11" ht="38.25" x14ac:dyDescent="0.25">
      <c r="A664" s="3">
        <f t="shared" si="16"/>
        <v>656</v>
      </c>
      <c r="B664" s="5" t="s">
        <v>1360</v>
      </c>
      <c r="C664" s="84" t="s">
        <v>1397</v>
      </c>
      <c r="D664" s="5" t="s">
        <v>1398</v>
      </c>
      <c r="E664" s="5" t="s">
        <v>1363</v>
      </c>
      <c r="F664" s="60">
        <v>371.07</v>
      </c>
      <c r="G664" s="123" t="s">
        <v>1364</v>
      </c>
      <c r="H664" s="123">
        <v>340.14</v>
      </c>
      <c r="I664" s="123">
        <v>30.92</v>
      </c>
      <c r="J664" s="123" t="s">
        <v>1364</v>
      </c>
      <c r="K664" s="41">
        <v>44835</v>
      </c>
    </row>
    <row r="665" spans="1:11" ht="38.25" x14ac:dyDescent="0.25">
      <c r="A665" s="3">
        <f t="shared" si="16"/>
        <v>657</v>
      </c>
      <c r="B665" s="5" t="s">
        <v>1360</v>
      </c>
      <c r="C665" s="84" t="s">
        <v>1399</v>
      </c>
      <c r="D665" s="5" t="s">
        <v>1400</v>
      </c>
      <c r="E665" s="5" t="s">
        <v>1363</v>
      </c>
      <c r="F665" s="60">
        <v>38.770000000000003</v>
      </c>
      <c r="G665" s="123" t="s">
        <v>1364</v>
      </c>
      <c r="H665" s="123">
        <v>35.4</v>
      </c>
      <c r="I665" s="123">
        <v>3.37</v>
      </c>
      <c r="J665" s="123" t="s">
        <v>1364</v>
      </c>
      <c r="K665" s="41">
        <v>44835</v>
      </c>
    </row>
    <row r="666" spans="1:11" ht="63.75" x14ac:dyDescent="0.25">
      <c r="A666" s="3">
        <f t="shared" si="16"/>
        <v>658</v>
      </c>
      <c r="B666" s="5" t="s">
        <v>1360</v>
      </c>
      <c r="C666" s="93" t="s">
        <v>1401</v>
      </c>
      <c r="D666" s="87" t="s">
        <v>1402</v>
      </c>
      <c r="E666" s="5" t="s">
        <v>1363</v>
      </c>
      <c r="F666" s="60">
        <v>63.75</v>
      </c>
      <c r="G666" s="123" t="s">
        <v>1364</v>
      </c>
      <c r="H666" s="123">
        <v>58.44</v>
      </c>
      <c r="I666" s="123">
        <v>5.31</v>
      </c>
      <c r="J666" s="123" t="s">
        <v>1364</v>
      </c>
      <c r="K666" s="41">
        <v>44866</v>
      </c>
    </row>
    <row r="667" spans="1:11" ht="38.25" x14ac:dyDescent="0.25">
      <c r="A667" s="3">
        <f t="shared" si="16"/>
        <v>659</v>
      </c>
      <c r="B667" s="5" t="s">
        <v>1360</v>
      </c>
      <c r="C667" s="93" t="s">
        <v>1403</v>
      </c>
      <c r="D667" s="87" t="s">
        <v>1404</v>
      </c>
      <c r="E667" s="5" t="s">
        <v>1363</v>
      </c>
      <c r="F667" s="60">
        <v>49.89</v>
      </c>
      <c r="G667" s="123" t="s">
        <v>1364</v>
      </c>
      <c r="H667" s="123">
        <v>45.73</v>
      </c>
      <c r="I667" s="123">
        <v>4.1500000000000004</v>
      </c>
      <c r="J667" s="123" t="s">
        <v>1364</v>
      </c>
      <c r="K667" s="41">
        <v>44866</v>
      </c>
    </row>
    <row r="668" spans="1:11" ht="51" x14ac:dyDescent="0.25">
      <c r="A668" s="3">
        <f t="shared" si="16"/>
        <v>660</v>
      </c>
      <c r="B668" s="5" t="s">
        <v>1360</v>
      </c>
      <c r="C668" s="93" t="s">
        <v>1405</v>
      </c>
      <c r="D668" s="87" t="s">
        <v>1406</v>
      </c>
      <c r="E668" s="5" t="s">
        <v>1363</v>
      </c>
      <c r="F668" s="60">
        <v>118.3</v>
      </c>
      <c r="G668" s="123" t="s">
        <v>1364</v>
      </c>
      <c r="H668" s="123">
        <v>108.44</v>
      </c>
      <c r="I668" s="123">
        <v>9.85</v>
      </c>
      <c r="J668" s="123" t="s">
        <v>1364</v>
      </c>
      <c r="K668" s="41">
        <v>44866</v>
      </c>
    </row>
    <row r="669" spans="1:11" ht="38.25" x14ac:dyDescent="0.25">
      <c r="A669" s="3">
        <f t="shared" si="16"/>
        <v>661</v>
      </c>
      <c r="B669" s="5" t="s">
        <v>1360</v>
      </c>
      <c r="C669" s="93" t="s">
        <v>1407</v>
      </c>
      <c r="D669" s="87" t="s">
        <v>1408</v>
      </c>
      <c r="E669" s="5" t="s">
        <v>1363</v>
      </c>
      <c r="F669" s="60">
        <v>34.869999999999997</v>
      </c>
      <c r="G669" s="123" t="s">
        <v>1364</v>
      </c>
      <c r="H669" s="123">
        <v>31.96</v>
      </c>
      <c r="I669" s="123">
        <v>2.9</v>
      </c>
      <c r="J669" s="123" t="s">
        <v>1364</v>
      </c>
      <c r="K669" s="41">
        <v>44866</v>
      </c>
    </row>
    <row r="670" spans="1:11" ht="63.75" x14ac:dyDescent="0.25">
      <c r="A670" s="3">
        <f t="shared" si="16"/>
        <v>662</v>
      </c>
      <c r="B670" s="1" t="s">
        <v>1479</v>
      </c>
      <c r="C670" s="2" t="s">
        <v>1409</v>
      </c>
      <c r="D670" s="5" t="s">
        <v>1410</v>
      </c>
      <c r="E670" s="1" t="s">
        <v>1363</v>
      </c>
      <c r="F670" s="60">
        <v>10333.879999999999</v>
      </c>
      <c r="G670" s="58">
        <v>10333.879999999999</v>
      </c>
      <c r="H670" s="58">
        <v>0</v>
      </c>
      <c r="I670" s="58">
        <v>0</v>
      </c>
      <c r="J670" s="58">
        <v>0</v>
      </c>
      <c r="K670" s="41">
        <v>44652</v>
      </c>
    </row>
    <row r="671" spans="1:11" ht="76.5" x14ac:dyDescent="0.25">
      <c r="A671" s="3">
        <f t="shared" si="16"/>
        <v>663</v>
      </c>
      <c r="B671" s="1" t="s">
        <v>1479</v>
      </c>
      <c r="C671" s="24" t="s">
        <v>1411</v>
      </c>
      <c r="D671" s="5" t="s">
        <v>1412</v>
      </c>
      <c r="E671" s="1" t="s">
        <v>1363</v>
      </c>
      <c r="F671" s="60">
        <v>981.96</v>
      </c>
      <c r="G671" s="58">
        <v>981.96</v>
      </c>
      <c r="H671" s="58">
        <v>0</v>
      </c>
      <c r="I671" s="58">
        <v>0</v>
      </c>
      <c r="J671" s="58">
        <v>0</v>
      </c>
      <c r="K671" s="41">
        <v>44682</v>
      </c>
    </row>
    <row r="672" spans="1:11" ht="89.25" x14ac:dyDescent="0.25">
      <c r="A672" s="3">
        <f t="shared" si="16"/>
        <v>664</v>
      </c>
      <c r="B672" s="1" t="s">
        <v>1479</v>
      </c>
      <c r="C672" s="2" t="s">
        <v>1413</v>
      </c>
      <c r="D672" s="5" t="s">
        <v>1414</v>
      </c>
      <c r="E672" s="1" t="s">
        <v>1363</v>
      </c>
      <c r="F672" s="60">
        <v>3017.43</v>
      </c>
      <c r="G672" s="58">
        <v>372.47</v>
      </c>
      <c r="H672" s="58">
        <v>2644.96</v>
      </c>
      <c r="I672" s="58">
        <v>0</v>
      </c>
      <c r="J672" s="58">
        <v>0</v>
      </c>
      <c r="K672" s="41">
        <v>44621</v>
      </c>
    </row>
    <row r="673" spans="1:11" ht="63.75" x14ac:dyDescent="0.25">
      <c r="A673" s="3">
        <f t="shared" si="16"/>
        <v>665</v>
      </c>
      <c r="B673" s="1" t="s">
        <v>1479</v>
      </c>
      <c r="C673" s="24" t="s">
        <v>1415</v>
      </c>
      <c r="D673" s="5" t="s">
        <v>1416</v>
      </c>
      <c r="E673" s="1" t="s">
        <v>1363</v>
      </c>
      <c r="F673" s="60">
        <v>9991.9599999999991</v>
      </c>
      <c r="G673" s="58">
        <v>7895.0010000000002</v>
      </c>
      <c r="H673" s="58">
        <v>2096.96</v>
      </c>
      <c r="I673" s="58">
        <v>0</v>
      </c>
      <c r="J673" s="58">
        <v>0</v>
      </c>
      <c r="K673" s="41">
        <v>44866</v>
      </c>
    </row>
    <row r="674" spans="1:11" ht="63.75" x14ac:dyDescent="0.25">
      <c r="A674" s="3">
        <f t="shared" si="16"/>
        <v>666</v>
      </c>
      <c r="B674" s="1" t="s">
        <v>1479</v>
      </c>
      <c r="C674" s="2" t="s">
        <v>1417</v>
      </c>
      <c r="D674" s="5" t="s">
        <v>1418</v>
      </c>
      <c r="E674" s="1" t="s">
        <v>1363</v>
      </c>
      <c r="F674" s="88">
        <v>4171.7700000000004</v>
      </c>
      <c r="G674" s="58">
        <v>4171.7700000000004</v>
      </c>
      <c r="H674" s="58">
        <v>0</v>
      </c>
      <c r="I674" s="58">
        <v>0</v>
      </c>
      <c r="J674" s="58">
        <v>0</v>
      </c>
      <c r="K674" s="41">
        <v>44621</v>
      </c>
    </row>
    <row r="675" spans="1:11" ht="63.75" x14ac:dyDescent="0.25">
      <c r="A675" s="3">
        <f t="shared" si="16"/>
        <v>667</v>
      </c>
      <c r="B675" s="1" t="s">
        <v>1479</v>
      </c>
      <c r="C675" s="2" t="s">
        <v>1419</v>
      </c>
      <c r="D675" s="5" t="s">
        <v>1420</v>
      </c>
      <c r="E675" s="1" t="s">
        <v>1363</v>
      </c>
      <c r="F675" s="88">
        <v>524.80999999999995</v>
      </c>
      <c r="G675" s="58">
        <v>524.80999999999995</v>
      </c>
      <c r="H675" s="58">
        <v>0</v>
      </c>
      <c r="I675" s="58">
        <v>0</v>
      </c>
      <c r="J675" s="58">
        <v>0</v>
      </c>
      <c r="K675" s="41">
        <v>44652</v>
      </c>
    </row>
    <row r="676" spans="1:11" ht="63.75" x14ac:dyDescent="0.25">
      <c r="A676" s="3">
        <f t="shared" si="16"/>
        <v>668</v>
      </c>
      <c r="B676" s="1" t="s">
        <v>1479</v>
      </c>
      <c r="C676" s="2" t="s">
        <v>1421</v>
      </c>
      <c r="D676" s="5" t="s">
        <v>1422</v>
      </c>
      <c r="E676" s="1" t="s">
        <v>1363</v>
      </c>
      <c r="F676" s="59">
        <v>904</v>
      </c>
      <c r="G676" s="58">
        <v>904</v>
      </c>
      <c r="H676" s="58">
        <v>0</v>
      </c>
      <c r="I676" s="58">
        <v>0</v>
      </c>
      <c r="J676" s="58">
        <v>0</v>
      </c>
      <c r="K676" s="41">
        <v>44652</v>
      </c>
    </row>
    <row r="677" spans="1:11" ht="63.75" x14ac:dyDescent="0.25">
      <c r="A677" s="3">
        <f t="shared" si="16"/>
        <v>669</v>
      </c>
      <c r="B677" s="1" t="s">
        <v>1479</v>
      </c>
      <c r="C677" s="2" t="s">
        <v>1423</v>
      </c>
      <c r="D677" s="5" t="s">
        <v>1424</v>
      </c>
      <c r="E677" s="1" t="s">
        <v>1363</v>
      </c>
      <c r="F677" s="88">
        <v>4024.16</v>
      </c>
      <c r="G677" s="58">
        <v>4024.16</v>
      </c>
      <c r="H677" s="58">
        <v>0</v>
      </c>
      <c r="I677" s="58">
        <v>0</v>
      </c>
      <c r="J677" s="58">
        <v>0</v>
      </c>
      <c r="K677" s="41">
        <v>44652</v>
      </c>
    </row>
    <row r="678" spans="1:11" ht="63.75" x14ac:dyDescent="0.25">
      <c r="A678" s="3">
        <f t="shared" si="16"/>
        <v>670</v>
      </c>
      <c r="B678" s="1" t="s">
        <v>1479</v>
      </c>
      <c r="C678" s="2" t="s">
        <v>1425</v>
      </c>
      <c r="D678" s="5" t="s">
        <v>1426</v>
      </c>
      <c r="E678" s="1" t="s">
        <v>1373</v>
      </c>
      <c r="F678" s="60">
        <v>494.14</v>
      </c>
      <c r="G678" s="58">
        <v>494.14</v>
      </c>
      <c r="H678" s="58">
        <v>0</v>
      </c>
      <c r="I678" s="58">
        <v>0</v>
      </c>
      <c r="J678" s="58">
        <v>0</v>
      </c>
      <c r="K678" s="41">
        <v>44621</v>
      </c>
    </row>
    <row r="679" spans="1:11" ht="63.75" x14ac:dyDescent="0.25">
      <c r="A679" s="3">
        <f t="shared" si="16"/>
        <v>671</v>
      </c>
      <c r="B679" s="1" t="s">
        <v>1479</v>
      </c>
      <c r="C679" s="2" t="s">
        <v>1427</v>
      </c>
      <c r="D679" s="5" t="s">
        <v>1428</v>
      </c>
      <c r="E679" s="1" t="s">
        <v>1363</v>
      </c>
      <c r="F679" s="60">
        <v>1108.93</v>
      </c>
      <c r="G679" s="58">
        <v>1108.93</v>
      </c>
      <c r="H679" s="58">
        <v>0</v>
      </c>
      <c r="I679" s="58">
        <v>0</v>
      </c>
      <c r="J679" s="58">
        <v>0</v>
      </c>
      <c r="K679" s="41">
        <v>44652</v>
      </c>
    </row>
    <row r="680" spans="1:11" ht="63.75" x14ac:dyDescent="0.25">
      <c r="A680" s="3">
        <f t="shared" si="16"/>
        <v>672</v>
      </c>
      <c r="B680" s="1" t="s">
        <v>1479</v>
      </c>
      <c r="C680" s="2" t="s">
        <v>1429</v>
      </c>
      <c r="D680" s="19" t="s">
        <v>236</v>
      </c>
      <c r="E680" s="1" t="s">
        <v>1373</v>
      </c>
      <c r="F680" s="59">
        <v>307.23</v>
      </c>
      <c r="G680" s="58">
        <v>307.23</v>
      </c>
      <c r="H680" s="58">
        <v>0</v>
      </c>
      <c r="I680" s="58">
        <v>0</v>
      </c>
      <c r="J680" s="58">
        <v>0</v>
      </c>
      <c r="K680" s="41">
        <v>44621</v>
      </c>
    </row>
    <row r="681" spans="1:11" ht="63.75" x14ac:dyDescent="0.25">
      <c r="A681" s="3">
        <f t="shared" si="16"/>
        <v>673</v>
      </c>
      <c r="B681" s="1" t="s">
        <v>1479</v>
      </c>
      <c r="C681" s="2" t="s">
        <v>1430</v>
      </c>
      <c r="D681" s="19" t="s">
        <v>1431</v>
      </c>
      <c r="E681" s="1" t="s">
        <v>1373</v>
      </c>
      <c r="F681" s="59">
        <v>340.75</v>
      </c>
      <c r="G681" s="58">
        <v>340.75</v>
      </c>
      <c r="H681" s="58">
        <v>0</v>
      </c>
      <c r="I681" s="58">
        <v>0</v>
      </c>
      <c r="J681" s="58">
        <v>0</v>
      </c>
      <c r="K681" s="41">
        <v>44621</v>
      </c>
    </row>
    <row r="682" spans="1:11" ht="63.75" x14ac:dyDescent="0.25">
      <c r="A682" s="3">
        <f t="shared" si="16"/>
        <v>674</v>
      </c>
      <c r="B682" s="1" t="s">
        <v>1479</v>
      </c>
      <c r="C682" s="2" t="s">
        <v>1432</v>
      </c>
      <c r="D682" s="19" t="s">
        <v>1433</v>
      </c>
      <c r="E682" s="1" t="s">
        <v>1363</v>
      </c>
      <c r="F682" s="88">
        <v>8531.27</v>
      </c>
      <c r="G682" s="58">
        <v>8531.27</v>
      </c>
      <c r="H682" s="58">
        <v>0</v>
      </c>
      <c r="I682" s="58">
        <v>0</v>
      </c>
      <c r="J682" s="58">
        <v>0</v>
      </c>
      <c r="K682" s="41">
        <v>44621</v>
      </c>
    </row>
    <row r="683" spans="1:11" ht="63.75" x14ac:dyDescent="0.25">
      <c r="A683" s="3">
        <f t="shared" si="16"/>
        <v>675</v>
      </c>
      <c r="B683" s="1" t="s">
        <v>1479</v>
      </c>
      <c r="C683" s="2" t="s">
        <v>1434</v>
      </c>
      <c r="D683" s="19" t="s">
        <v>1435</v>
      </c>
      <c r="E683" s="1" t="s">
        <v>1363</v>
      </c>
      <c r="F683" s="59">
        <v>359.77</v>
      </c>
      <c r="G683" s="58">
        <v>359.77</v>
      </c>
      <c r="H683" s="58">
        <v>0</v>
      </c>
      <c r="I683" s="58">
        <v>0</v>
      </c>
      <c r="J683" s="58">
        <v>0</v>
      </c>
      <c r="K683" s="41">
        <v>44652</v>
      </c>
    </row>
    <row r="684" spans="1:11" ht="63.75" x14ac:dyDescent="0.25">
      <c r="A684" s="3">
        <f t="shared" si="16"/>
        <v>676</v>
      </c>
      <c r="B684" s="1" t="s">
        <v>1479</v>
      </c>
      <c r="C684" s="2" t="s">
        <v>1436</v>
      </c>
      <c r="D684" s="19" t="s">
        <v>1437</v>
      </c>
      <c r="E684" s="1" t="s">
        <v>1363</v>
      </c>
      <c r="F684" s="88">
        <v>1429.15</v>
      </c>
      <c r="G684" s="58">
        <v>1429.15</v>
      </c>
      <c r="H684" s="58">
        <v>0</v>
      </c>
      <c r="I684" s="58">
        <v>0</v>
      </c>
      <c r="J684" s="58">
        <v>0</v>
      </c>
      <c r="K684" s="41">
        <v>44652</v>
      </c>
    </row>
    <row r="685" spans="1:11" ht="63.75" x14ac:dyDescent="0.25">
      <c r="A685" s="3">
        <f t="shared" si="16"/>
        <v>677</v>
      </c>
      <c r="B685" s="1" t="s">
        <v>1479</v>
      </c>
      <c r="C685" s="2" t="s">
        <v>1438</v>
      </c>
      <c r="D685" s="19" t="s">
        <v>1439</v>
      </c>
      <c r="E685" s="1" t="s">
        <v>1363</v>
      </c>
      <c r="F685" s="88">
        <v>481.26</v>
      </c>
      <c r="G685" s="58">
        <v>481.26</v>
      </c>
      <c r="H685" s="58">
        <v>0</v>
      </c>
      <c r="I685" s="58">
        <v>0</v>
      </c>
      <c r="J685" s="58">
        <v>0</v>
      </c>
      <c r="K685" s="41">
        <v>44652</v>
      </c>
    </row>
    <row r="686" spans="1:11" ht="63.75" x14ac:dyDescent="0.25">
      <c r="A686" s="3">
        <f t="shared" si="16"/>
        <v>678</v>
      </c>
      <c r="B686" s="1" t="s">
        <v>1479</v>
      </c>
      <c r="C686" s="2" t="s">
        <v>1440</v>
      </c>
      <c r="D686" s="19" t="s">
        <v>1441</v>
      </c>
      <c r="E686" s="1" t="s">
        <v>1363</v>
      </c>
      <c r="F686" s="59">
        <v>2114.37</v>
      </c>
      <c r="G686" s="58">
        <v>2114.37</v>
      </c>
      <c r="H686" s="58">
        <v>0</v>
      </c>
      <c r="I686" s="58">
        <v>0</v>
      </c>
      <c r="J686" s="58">
        <v>0</v>
      </c>
      <c r="K686" s="41">
        <v>44652</v>
      </c>
    </row>
    <row r="687" spans="1:11" ht="63.75" x14ac:dyDescent="0.25">
      <c r="A687" s="3">
        <f t="shared" si="16"/>
        <v>679</v>
      </c>
      <c r="B687" s="1" t="s">
        <v>1479</v>
      </c>
      <c r="C687" s="2" t="s">
        <v>1442</v>
      </c>
      <c r="D687" s="89" t="s">
        <v>1443</v>
      </c>
      <c r="E687" s="1" t="s">
        <v>1363</v>
      </c>
      <c r="F687" s="59">
        <v>976.09</v>
      </c>
      <c r="G687" s="58">
        <v>976.09</v>
      </c>
      <c r="H687" s="58">
        <v>0</v>
      </c>
      <c r="I687" s="58">
        <v>0</v>
      </c>
      <c r="J687" s="58">
        <v>0</v>
      </c>
      <c r="K687" s="41">
        <v>44652</v>
      </c>
    </row>
    <row r="688" spans="1:11" ht="63.75" x14ac:dyDescent="0.25">
      <c r="A688" s="3">
        <f t="shared" si="16"/>
        <v>680</v>
      </c>
      <c r="B688" s="1" t="s">
        <v>1479</v>
      </c>
      <c r="C688" s="2" t="s">
        <v>1444</v>
      </c>
      <c r="D688" s="89" t="s">
        <v>1445</v>
      </c>
      <c r="E688" s="1" t="s">
        <v>1363</v>
      </c>
      <c r="F688" s="59">
        <v>416.94</v>
      </c>
      <c r="G688" s="58">
        <v>416.94</v>
      </c>
      <c r="H688" s="58">
        <v>0</v>
      </c>
      <c r="I688" s="58">
        <v>0</v>
      </c>
      <c r="J688" s="58">
        <v>0</v>
      </c>
      <c r="K688" s="41">
        <v>44652</v>
      </c>
    </row>
    <row r="689" spans="1:11" ht="63.75" x14ac:dyDescent="0.25">
      <c r="A689" s="3">
        <f t="shared" si="16"/>
        <v>681</v>
      </c>
      <c r="B689" s="1" t="s">
        <v>1479</v>
      </c>
      <c r="C689" s="2" t="s">
        <v>1446</v>
      </c>
      <c r="D689" s="89" t="s">
        <v>1447</v>
      </c>
      <c r="E689" s="1" t="s">
        <v>1363</v>
      </c>
      <c r="F689" s="59">
        <v>509.9</v>
      </c>
      <c r="G689" s="58">
        <v>509.9</v>
      </c>
      <c r="H689" s="58">
        <v>0</v>
      </c>
      <c r="I689" s="58">
        <v>0</v>
      </c>
      <c r="J689" s="58">
        <v>0</v>
      </c>
      <c r="K689" s="41">
        <v>44652</v>
      </c>
    </row>
    <row r="690" spans="1:11" ht="63.75" x14ac:dyDescent="0.25">
      <c r="A690" s="3">
        <f t="shared" si="16"/>
        <v>682</v>
      </c>
      <c r="B690" s="1" t="s">
        <v>1479</v>
      </c>
      <c r="C690" s="2" t="s">
        <v>1448</v>
      </c>
      <c r="D690" s="89" t="s">
        <v>1449</v>
      </c>
      <c r="E690" s="1" t="s">
        <v>1363</v>
      </c>
      <c r="F690" s="59">
        <v>3129.7</v>
      </c>
      <c r="G690" s="58">
        <v>3129.7</v>
      </c>
      <c r="H690" s="58">
        <v>0</v>
      </c>
      <c r="I690" s="58">
        <v>0</v>
      </c>
      <c r="J690" s="58">
        <v>0</v>
      </c>
      <c r="K690" s="41">
        <v>44652</v>
      </c>
    </row>
    <row r="691" spans="1:11" ht="63.75" x14ac:dyDescent="0.25">
      <c r="A691" s="3">
        <f t="shared" si="16"/>
        <v>683</v>
      </c>
      <c r="B691" s="1" t="s">
        <v>1479</v>
      </c>
      <c r="C691" s="2" t="s">
        <v>1450</v>
      </c>
      <c r="D691" s="89" t="s">
        <v>1451</v>
      </c>
      <c r="E691" s="1" t="s">
        <v>1373</v>
      </c>
      <c r="F691" s="59">
        <v>2908.56</v>
      </c>
      <c r="G691" s="58">
        <v>2908.56</v>
      </c>
      <c r="H691" s="58">
        <v>0</v>
      </c>
      <c r="I691" s="58">
        <v>0</v>
      </c>
      <c r="J691" s="58">
        <v>0</v>
      </c>
      <c r="K691" s="41">
        <v>44621</v>
      </c>
    </row>
    <row r="692" spans="1:11" ht="204" x14ac:dyDescent="0.25">
      <c r="A692" s="3">
        <f t="shared" si="16"/>
        <v>684</v>
      </c>
      <c r="B692" s="1" t="s">
        <v>1479</v>
      </c>
      <c r="C692" s="2" t="s">
        <v>1452</v>
      </c>
      <c r="D692" s="89" t="s">
        <v>1453</v>
      </c>
      <c r="E692" s="1" t="s">
        <v>1363</v>
      </c>
      <c r="F692" s="59">
        <v>4657.16</v>
      </c>
      <c r="G692" s="58">
        <v>4610.09</v>
      </c>
      <c r="H692" s="58">
        <v>47.07</v>
      </c>
      <c r="I692" s="58">
        <v>0</v>
      </c>
      <c r="J692" s="58">
        <v>0</v>
      </c>
      <c r="K692" s="41">
        <v>44621</v>
      </c>
    </row>
    <row r="693" spans="1:11" ht="102" x14ac:dyDescent="0.25">
      <c r="A693" s="3">
        <f t="shared" si="16"/>
        <v>685</v>
      </c>
      <c r="B693" s="1" t="s">
        <v>1479</v>
      </c>
      <c r="C693" s="2" t="s">
        <v>1454</v>
      </c>
      <c r="D693" s="89" t="s">
        <v>1455</v>
      </c>
      <c r="E693" s="1" t="s">
        <v>1363</v>
      </c>
      <c r="F693" s="59">
        <v>612.66999999999996</v>
      </c>
      <c r="G693" s="58">
        <v>612.66999999999996</v>
      </c>
      <c r="H693" s="58">
        <v>0</v>
      </c>
      <c r="I693" s="58">
        <v>0</v>
      </c>
      <c r="J693" s="58">
        <v>0</v>
      </c>
      <c r="K693" s="41">
        <v>44621</v>
      </c>
    </row>
    <row r="694" spans="1:11" ht="63.75" x14ac:dyDescent="0.25">
      <c r="A694" s="3">
        <f t="shared" si="16"/>
        <v>686</v>
      </c>
      <c r="B694" s="1" t="s">
        <v>1479</v>
      </c>
      <c r="C694" s="2" t="s">
        <v>1456</v>
      </c>
      <c r="D694" s="19" t="s">
        <v>1457</v>
      </c>
      <c r="E694" s="1" t="s">
        <v>1363</v>
      </c>
      <c r="F694" s="88">
        <v>762.33</v>
      </c>
      <c r="G694" s="58">
        <v>762.33</v>
      </c>
      <c r="H694" s="58">
        <v>0</v>
      </c>
      <c r="I694" s="58">
        <v>0</v>
      </c>
      <c r="J694" s="58">
        <v>0</v>
      </c>
      <c r="K694" s="41">
        <v>44621</v>
      </c>
    </row>
    <row r="695" spans="1:11" ht="63.75" x14ac:dyDescent="0.25">
      <c r="A695" s="3">
        <f t="shared" si="16"/>
        <v>687</v>
      </c>
      <c r="B695" s="1" t="s">
        <v>1479</v>
      </c>
      <c r="C695" s="2"/>
      <c r="D695" s="19" t="s">
        <v>1458</v>
      </c>
      <c r="E695" s="1" t="s">
        <v>1363</v>
      </c>
      <c r="F695" s="59">
        <v>654.80999999999995</v>
      </c>
      <c r="G695" s="58"/>
      <c r="H695" s="58">
        <v>0</v>
      </c>
      <c r="I695" s="58">
        <v>0</v>
      </c>
      <c r="J695" s="58">
        <v>0</v>
      </c>
      <c r="K695" s="41">
        <v>44621</v>
      </c>
    </row>
    <row r="696" spans="1:11" ht="63.75" x14ac:dyDescent="0.25">
      <c r="A696" s="3">
        <f t="shared" si="16"/>
        <v>688</v>
      </c>
      <c r="B696" s="1" t="s">
        <v>1479</v>
      </c>
      <c r="C696" s="2" t="s">
        <v>1459</v>
      </c>
      <c r="D696" s="89" t="s">
        <v>1460</v>
      </c>
      <c r="E696" s="1" t="s">
        <v>1363</v>
      </c>
      <c r="F696" s="59">
        <v>2196.08</v>
      </c>
      <c r="G696" s="58">
        <v>2196.08</v>
      </c>
      <c r="H696" s="58">
        <v>0</v>
      </c>
      <c r="I696" s="58">
        <v>0</v>
      </c>
      <c r="J696" s="58">
        <v>0</v>
      </c>
      <c r="K696" s="41">
        <v>44621</v>
      </c>
    </row>
    <row r="697" spans="1:11" ht="63.75" x14ac:dyDescent="0.25">
      <c r="A697" s="3">
        <f t="shared" si="16"/>
        <v>689</v>
      </c>
      <c r="B697" s="1" t="s">
        <v>1479</v>
      </c>
      <c r="C697" s="2" t="s">
        <v>1461</v>
      </c>
      <c r="D697" s="19" t="s">
        <v>1462</v>
      </c>
      <c r="E697" s="1" t="s">
        <v>1363</v>
      </c>
      <c r="F697" s="59">
        <v>483.14</v>
      </c>
      <c r="G697" s="58">
        <v>483.14</v>
      </c>
      <c r="H697" s="58">
        <v>0</v>
      </c>
      <c r="I697" s="58">
        <v>0</v>
      </c>
      <c r="J697" s="58">
        <v>0</v>
      </c>
      <c r="K697" s="41">
        <v>44621</v>
      </c>
    </row>
    <row r="698" spans="1:11" ht="114.75" x14ac:dyDescent="0.25">
      <c r="A698" s="3">
        <f t="shared" si="16"/>
        <v>690</v>
      </c>
      <c r="B698" s="1" t="s">
        <v>1479</v>
      </c>
      <c r="C698" s="2" t="s">
        <v>1463</v>
      </c>
      <c r="D698" s="19" t="s">
        <v>1464</v>
      </c>
      <c r="E698" s="1" t="s">
        <v>1363</v>
      </c>
      <c r="F698" s="59">
        <v>7494.53</v>
      </c>
      <c r="G698" s="58">
        <v>5010.04</v>
      </c>
      <c r="H698" s="58">
        <v>2484.4899999999998</v>
      </c>
      <c r="I698" s="58">
        <v>0</v>
      </c>
      <c r="J698" s="58">
        <v>0</v>
      </c>
      <c r="K698" s="41">
        <v>44652</v>
      </c>
    </row>
    <row r="699" spans="1:11" ht="63.75" x14ac:dyDescent="0.25">
      <c r="A699" s="3">
        <f t="shared" si="16"/>
        <v>691</v>
      </c>
      <c r="B699" s="1" t="s">
        <v>1479</v>
      </c>
      <c r="C699" s="2" t="s">
        <v>1465</v>
      </c>
      <c r="D699" s="19" t="s">
        <v>1466</v>
      </c>
      <c r="E699" s="1" t="s">
        <v>1363</v>
      </c>
      <c r="F699" s="88">
        <v>10544.83</v>
      </c>
      <c r="G699" s="58">
        <v>10544.83</v>
      </c>
      <c r="H699" s="58">
        <v>0</v>
      </c>
      <c r="I699" s="58">
        <v>0</v>
      </c>
      <c r="J699" s="58">
        <v>0</v>
      </c>
      <c r="K699" s="41">
        <v>44621</v>
      </c>
    </row>
    <row r="700" spans="1:11" ht="63.75" x14ac:dyDescent="0.25">
      <c r="A700" s="3">
        <f t="shared" si="16"/>
        <v>692</v>
      </c>
      <c r="B700" s="1" t="s">
        <v>1479</v>
      </c>
      <c r="C700" s="2" t="s">
        <v>1467</v>
      </c>
      <c r="D700" s="19" t="s">
        <v>1468</v>
      </c>
      <c r="E700" s="1" t="s">
        <v>1363</v>
      </c>
      <c r="F700" s="88">
        <v>744.68</v>
      </c>
      <c r="G700" s="58">
        <v>744.68</v>
      </c>
      <c r="H700" s="58">
        <v>0</v>
      </c>
      <c r="I700" s="58">
        <v>0</v>
      </c>
      <c r="J700" s="58">
        <v>0</v>
      </c>
      <c r="K700" s="41">
        <v>44621</v>
      </c>
    </row>
    <row r="701" spans="1:11" ht="76.5" x14ac:dyDescent="0.25">
      <c r="A701" s="3">
        <f t="shared" si="16"/>
        <v>693</v>
      </c>
      <c r="B701" s="1" t="s">
        <v>1479</v>
      </c>
      <c r="C701" s="2" t="s">
        <v>1469</v>
      </c>
      <c r="D701" s="19" t="s">
        <v>1470</v>
      </c>
      <c r="E701" s="1" t="s">
        <v>1363</v>
      </c>
      <c r="F701" s="88">
        <v>1999.99</v>
      </c>
      <c r="G701" s="58">
        <v>1999.99</v>
      </c>
      <c r="H701" s="58">
        <v>0</v>
      </c>
      <c r="I701" s="58">
        <v>0</v>
      </c>
      <c r="J701" s="58">
        <v>0</v>
      </c>
      <c r="K701" s="41">
        <v>44621</v>
      </c>
    </row>
    <row r="702" spans="1:11" ht="89.25" x14ac:dyDescent="0.25">
      <c r="A702" s="3">
        <f t="shared" si="16"/>
        <v>694</v>
      </c>
      <c r="B702" s="1" t="s">
        <v>1479</v>
      </c>
      <c r="C702" s="2" t="s">
        <v>1471</v>
      </c>
      <c r="D702" s="19" t="s">
        <v>1472</v>
      </c>
      <c r="E702" s="1" t="s">
        <v>1363</v>
      </c>
      <c r="F702" s="88">
        <v>3393.56</v>
      </c>
      <c r="G702" s="58">
        <v>3393.56</v>
      </c>
      <c r="H702" s="58">
        <v>0</v>
      </c>
      <c r="I702" s="58">
        <v>0</v>
      </c>
      <c r="J702" s="58">
        <v>0</v>
      </c>
      <c r="K702" s="41">
        <v>44621</v>
      </c>
    </row>
    <row r="703" spans="1:11" ht="76.5" x14ac:dyDescent="0.25">
      <c r="A703" s="3">
        <f t="shared" si="16"/>
        <v>695</v>
      </c>
      <c r="B703" s="1" t="s">
        <v>1479</v>
      </c>
      <c r="C703" s="2" t="s">
        <v>1473</v>
      </c>
      <c r="D703" s="19" t="s">
        <v>1474</v>
      </c>
      <c r="E703" s="1" t="s">
        <v>1363</v>
      </c>
      <c r="F703" s="88">
        <v>900</v>
      </c>
      <c r="G703" s="58">
        <v>900</v>
      </c>
      <c r="H703" s="58">
        <v>0</v>
      </c>
      <c r="I703" s="58">
        <v>0</v>
      </c>
      <c r="J703" s="58">
        <v>0</v>
      </c>
      <c r="K703" s="41">
        <v>44621</v>
      </c>
    </row>
    <row r="704" spans="1:11" ht="114.75" x14ac:dyDescent="0.25">
      <c r="A704" s="3">
        <f t="shared" si="16"/>
        <v>696</v>
      </c>
      <c r="B704" s="1" t="s">
        <v>1479</v>
      </c>
      <c r="C704" s="2" t="s">
        <v>1475</v>
      </c>
      <c r="D704" s="19" t="s">
        <v>1476</v>
      </c>
      <c r="E704" s="1" t="s">
        <v>1373</v>
      </c>
      <c r="F704" s="88">
        <v>1500</v>
      </c>
      <c r="G704" s="58">
        <v>1500</v>
      </c>
      <c r="H704" s="58">
        <v>0</v>
      </c>
      <c r="I704" s="58">
        <v>0</v>
      </c>
      <c r="J704" s="58">
        <v>0</v>
      </c>
      <c r="K704" s="41">
        <v>44621</v>
      </c>
    </row>
    <row r="705" spans="1:11" ht="140.25" x14ac:dyDescent="0.25">
      <c r="A705" s="3">
        <f t="shared" si="16"/>
        <v>697</v>
      </c>
      <c r="B705" s="1" t="s">
        <v>1479</v>
      </c>
      <c r="C705" s="2" t="s">
        <v>1477</v>
      </c>
      <c r="D705" s="19" t="s">
        <v>1478</v>
      </c>
      <c r="E705" s="1" t="s">
        <v>1363</v>
      </c>
      <c r="F705" s="88">
        <v>6900.18</v>
      </c>
      <c r="G705" s="58">
        <v>6900.18</v>
      </c>
      <c r="H705" s="58">
        <v>0</v>
      </c>
      <c r="I705" s="58">
        <v>0</v>
      </c>
      <c r="J705" s="58">
        <v>0</v>
      </c>
      <c r="K705" s="41">
        <v>44621</v>
      </c>
    </row>
    <row r="706" spans="1:11" ht="38.25" x14ac:dyDescent="0.25">
      <c r="A706" s="3">
        <f t="shared" si="16"/>
        <v>698</v>
      </c>
      <c r="B706" s="21" t="s">
        <v>1494</v>
      </c>
      <c r="C706" s="21" t="s">
        <v>1480</v>
      </c>
      <c r="D706" s="29" t="s">
        <v>1481</v>
      </c>
      <c r="E706" s="1" t="s">
        <v>1363</v>
      </c>
      <c r="F706" s="62">
        <v>17202.150000000001</v>
      </c>
      <c r="G706" s="62">
        <v>17202.150000000001</v>
      </c>
      <c r="H706" s="62" t="s">
        <v>1364</v>
      </c>
      <c r="I706" s="62" t="s">
        <v>1364</v>
      </c>
      <c r="J706" s="62" t="s">
        <v>1364</v>
      </c>
      <c r="K706" s="43">
        <v>44743</v>
      </c>
    </row>
    <row r="707" spans="1:11" ht="38.25" x14ac:dyDescent="0.25">
      <c r="A707" s="3">
        <f t="shared" si="16"/>
        <v>699</v>
      </c>
      <c r="B707" s="21" t="s">
        <v>1494</v>
      </c>
      <c r="C707" s="21" t="s">
        <v>1482</v>
      </c>
      <c r="D707" s="29" t="s">
        <v>1483</v>
      </c>
      <c r="E707" s="1" t="s">
        <v>1363</v>
      </c>
      <c r="F707" s="62">
        <v>400</v>
      </c>
      <c r="G707" s="62">
        <v>400</v>
      </c>
      <c r="H707" s="62" t="s">
        <v>1484</v>
      </c>
      <c r="I707" s="62" t="s">
        <v>1484</v>
      </c>
      <c r="J707" s="62" t="s">
        <v>1484</v>
      </c>
      <c r="K707" s="43">
        <v>44743</v>
      </c>
    </row>
    <row r="708" spans="1:11" ht="63.75" x14ac:dyDescent="0.25">
      <c r="A708" s="3">
        <f t="shared" si="16"/>
        <v>700</v>
      </c>
      <c r="B708" s="21" t="s">
        <v>1494</v>
      </c>
      <c r="C708" s="21" t="s">
        <v>1485</v>
      </c>
      <c r="D708" s="29" t="s">
        <v>1519</v>
      </c>
      <c r="E708" s="1" t="s">
        <v>1363</v>
      </c>
      <c r="F708" s="62">
        <v>1123.1500000000001</v>
      </c>
      <c r="G708" s="62">
        <v>1123.1500000000001</v>
      </c>
      <c r="H708" s="62" t="s">
        <v>1364</v>
      </c>
      <c r="I708" s="62" t="s">
        <v>1364</v>
      </c>
      <c r="J708" s="62" t="s">
        <v>1364</v>
      </c>
      <c r="K708" s="43">
        <v>44682</v>
      </c>
    </row>
    <row r="709" spans="1:11" ht="63.75" x14ac:dyDescent="0.25">
      <c r="A709" s="3">
        <f t="shared" si="16"/>
        <v>701</v>
      </c>
      <c r="B709" s="21" t="s">
        <v>1494</v>
      </c>
      <c r="C709" s="21" t="s">
        <v>1486</v>
      </c>
      <c r="D709" s="29" t="s">
        <v>1495</v>
      </c>
      <c r="E709" s="29" t="s">
        <v>1357</v>
      </c>
      <c r="F709" s="62">
        <v>267.42</v>
      </c>
      <c r="G709" s="62">
        <v>267.42</v>
      </c>
      <c r="H709" s="62" t="s">
        <v>1364</v>
      </c>
      <c r="I709" s="62" t="s">
        <v>1364</v>
      </c>
      <c r="J709" s="62" t="s">
        <v>1364</v>
      </c>
      <c r="K709" s="43">
        <v>44743</v>
      </c>
    </row>
    <row r="710" spans="1:11" ht="51" x14ac:dyDescent="0.25">
      <c r="A710" s="3">
        <f t="shared" si="16"/>
        <v>702</v>
      </c>
      <c r="B710" s="21" t="s">
        <v>1494</v>
      </c>
      <c r="C710" s="21" t="s">
        <v>1487</v>
      </c>
      <c r="D710" s="29" t="s">
        <v>1488</v>
      </c>
      <c r="E710" s="29" t="s">
        <v>1357</v>
      </c>
      <c r="F710" s="62">
        <v>194.22</v>
      </c>
      <c r="G710" s="62">
        <v>194.22</v>
      </c>
      <c r="H710" s="62" t="s">
        <v>1364</v>
      </c>
      <c r="I710" s="62" t="s">
        <v>1364</v>
      </c>
      <c r="J710" s="62" t="s">
        <v>1364</v>
      </c>
      <c r="K710" s="43">
        <v>44713</v>
      </c>
    </row>
    <row r="711" spans="1:11" ht="51" x14ac:dyDescent="0.25">
      <c r="A711" s="3">
        <f t="shared" si="16"/>
        <v>703</v>
      </c>
      <c r="B711" s="21" t="s">
        <v>1494</v>
      </c>
      <c r="C711" s="21" t="s">
        <v>1489</v>
      </c>
      <c r="D711" s="29" t="s">
        <v>529</v>
      </c>
      <c r="E711" s="29" t="s">
        <v>1357</v>
      </c>
      <c r="F711" s="62">
        <v>188.4</v>
      </c>
      <c r="G711" s="62">
        <f>F711</f>
        <v>188.4</v>
      </c>
      <c r="H711" s="62" t="s">
        <v>1364</v>
      </c>
      <c r="I711" s="62" t="s">
        <v>1364</v>
      </c>
      <c r="J711" s="62" t="s">
        <v>1364</v>
      </c>
      <c r="K711" s="43">
        <v>44682</v>
      </c>
    </row>
    <row r="712" spans="1:11" ht="51" x14ac:dyDescent="0.25">
      <c r="A712" s="3">
        <f t="shared" si="16"/>
        <v>704</v>
      </c>
      <c r="B712" s="21" t="s">
        <v>1494</v>
      </c>
      <c r="C712" s="21" t="s">
        <v>1490</v>
      </c>
      <c r="D712" s="29" t="s">
        <v>1491</v>
      </c>
      <c r="E712" s="29" t="s">
        <v>1357</v>
      </c>
      <c r="F712" s="62">
        <v>221.59</v>
      </c>
      <c r="G712" s="62">
        <v>221.59</v>
      </c>
      <c r="H712" s="62" t="s">
        <v>1364</v>
      </c>
      <c r="I712" s="62" t="s">
        <v>1364</v>
      </c>
      <c r="J712" s="62" t="s">
        <v>1364</v>
      </c>
      <c r="K712" s="43">
        <v>44713</v>
      </c>
    </row>
    <row r="713" spans="1:11" ht="51" x14ac:dyDescent="0.25">
      <c r="A713" s="3">
        <f t="shared" si="16"/>
        <v>705</v>
      </c>
      <c r="B713" s="21" t="s">
        <v>1494</v>
      </c>
      <c r="C713" s="21" t="s">
        <v>1492</v>
      </c>
      <c r="D713" s="29" t="s">
        <v>1493</v>
      </c>
      <c r="E713" s="29" t="s">
        <v>1357</v>
      </c>
      <c r="F713" s="62">
        <v>100</v>
      </c>
      <c r="G713" s="125">
        <v>100</v>
      </c>
      <c r="H713" s="62" t="s">
        <v>1364</v>
      </c>
      <c r="I713" s="62" t="s">
        <v>1364</v>
      </c>
      <c r="J713" s="62" t="s">
        <v>1364</v>
      </c>
      <c r="K713" s="43">
        <v>44682</v>
      </c>
    </row>
    <row r="714" spans="1:11" ht="63.75" x14ac:dyDescent="0.25">
      <c r="A714" s="3">
        <f t="shared" si="16"/>
        <v>706</v>
      </c>
      <c r="B714" s="5" t="s">
        <v>1518</v>
      </c>
      <c r="C714" s="12" t="s">
        <v>1496</v>
      </c>
      <c r="D714" s="5" t="s">
        <v>458</v>
      </c>
      <c r="E714" s="5" t="s">
        <v>1497</v>
      </c>
      <c r="F714" s="96">
        <v>541.44560999999999</v>
      </c>
      <c r="G714" s="96">
        <f>F714</f>
        <v>541.44560999999999</v>
      </c>
      <c r="H714" s="96">
        <v>0</v>
      </c>
      <c r="I714" s="96">
        <v>0</v>
      </c>
      <c r="J714" s="96">
        <v>0</v>
      </c>
      <c r="K714" s="83">
        <v>44652</v>
      </c>
    </row>
    <row r="715" spans="1:11" ht="38.25" x14ac:dyDescent="0.25">
      <c r="A715" s="3">
        <f t="shared" ref="A715:A736" si="17">A714+1</f>
        <v>707</v>
      </c>
      <c r="B715" s="5" t="s">
        <v>1518</v>
      </c>
      <c r="C715" s="12" t="s">
        <v>1498</v>
      </c>
      <c r="D715" s="5" t="s">
        <v>234</v>
      </c>
      <c r="E715" s="5" t="s">
        <v>1497</v>
      </c>
      <c r="F715" s="96">
        <v>79.681049999999999</v>
      </c>
      <c r="G715" s="96">
        <f t="shared" ref="G715:G718" si="18">F715</f>
        <v>79.681049999999999</v>
      </c>
      <c r="H715" s="96">
        <v>0</v>
      </c>
      <c r="I715" s="96">
        <v>0</v>
      </c>
      <c r="J715" s="96">
        <v>0</v>
      </c>
      <c r="K715" s="83">
        <v>44835</v>
      </c>
    </row>
    <row r="716" spans="1:11" ht="38.25" x14ac:dyDescent="0.25">
      <c r="A716" s="3">
        <f t="shared" si="17"/>
        <v>708</v>
      </c>
      <c r="B716" s="5" t="s">
        <v>1518</v>
      </c>
      <c r="C716" s="12" t="s">
        <v>1499</v>
      </c>
      <c r="D716" s="5" t="s">
        <v>1500</v>
      </c>
      <c r="E716" s="5" t="s">
        <v>1497</v>
      </c>
      <c r="F716" s="96">
        <v>214.8</v>
      </c>
      <c r="G716" s="96">
        <f t="shared" si="18"/>
        <v>214.8</v>
      </c>
      <c r="H716" s="96">
        <v>0</v>
      </c>
      <c r="I716" s="96">
        <v>0</v>
      </c>
      <c r="J716" s="96">
        <v>0</v>
      </c>
      <c r="K716" s="83">
        <v>44652</v>
      </c>
    </row>
    <row r="717" spans="1:11" ht="102" x14ac:dyDescent="0.25">
      <c r="A717" s="3">
        <f t="shared" si="17"/>
        <v>709</v>
      </c>
      <c r="B717" s="5" t="s">
        <v>1518</v>
      </c>
      <c r="C717" s="12" t="s">
        <v>1501</v>
      </c>
      <c r="D717" s="5" t="s">
        <v>1502</v>
      </c>
      <c r="E717" s="1" t="s">
        <v>1503</v>
      </c>
      <c r="F717" s="96">
        <v>6274.2560800000001</v>
      </c>
      <c r="G717" s="96">
        <f t="shared" si="18"/>
        <v>6274.2560800000001</v>
      </c>
      <c r="H717" s="96">
        <v>0</v>
      </c>
      <c r="I717" s="96">
        <v>0</v>
      </c>
      <c r="J717" s="96">
        <v>0</v>
      </c>
      <c r="K717" s="83">
        <v>44743</v>
      </c>
    </row>
    <row r="718" spans="1:11" ht="114.75" x14ac:dyDescent="0.25">
      <c r="A718" s="3">
        <f t="shared" si="17"/>
        <v>710</v>
      </c>
      <c r="B718" s="5" t="s">
        <v>1518</v>
      </c>
      <c r="C718" s="12" t="s">
        <v>1504</v>
      </c>
      <c r="D718" s="5" t="s">
        <v>1520</v>
      </c>
      <c r="E718" s="1" t="s">
        <v>1497</v>
      </c>
      <c r="F718" s="96">
        <v>700</v>
      </c>
      <c r="G718" s="96">
        <f t="shared" si="18"/>
        <v>700</v>
      </c>
      <c r="H718" s="96">
        <v>0</v>
      </c>
      <c r="I718" s="96">
        <v>0</v>
      </c>
      <c r="J718" s="96">
        <v>0</v>
      </c>
      <c r="K718" s="83">
        <v>44652</v>
      </c>
    </row>
    <row r="719" spans="1:11" ht="38.25" x14ac:dyDescent="0.25">
      <c r="A719" s="3">
        <f t="shared" si="17"/>
        <v>711</v>
      </c>
      <c r="B719" s="5" t="s">
        <v>1518</v>
      </c>
      <c r="C719" s="12" t="s">
        <v>1505</v>
      </c>
      <c r="D719" s="5" t="s">
        <v>1506</v>
      </c>
      <c r="E719" s="1" t="s">
        <v>1497</v>
      </c>
      <c r="F719" s="60">
        <v>150</v>
      </c>
      <c r="G719" s="60">
        <f>F719</f>
        <v>150</v>
      </c>
      <c r="H719" s="60">
        <v>0</v>
      </c>
      <c r="I719" s="60">
        <v>0</v>
      </c>
      <c r="J719" s="60">
        <v>0</v>
      </c>
      <c r="K719" s="41">
        <v>44713</v>
      </c>
    </row>
    <row r="720" spans="1:11" ht="38.25" x14ac:dyDescent="0.25">
      <c r="A720" s="3">
        <f t="shared" si="17"/>
        <v>712</v>
      </c>
      <c r="B720" s="5" t="s">
        <v>1518</v>
      </c>
      <c r="C720" s="21" t="s">
        <v>1507</v>
      </c>
      <c r="D720" s="21" t="s">
        <v>1500</v>
      </c>
      <c r="E720" s="1" t="s">
        <v>1497</v>
      </c>
      <c r="F720" s="62">
        <v>600</v>
      </c>
      <c r="G720" s="60">
        <v>0</v>
      </c>
      <c r="H720" s="62">
        <f>F720</f>
        <v>600</v>
      </c>
      <c r="I720" s="60">
        <v>0</v>
      </c>
      <c r="J720" s="60">
        <v>0</v>
      </c>
      <c r="K720" s="41">
        <v>45017</v>
      </c>
    </row>
    <row r="721" spans="1:11" ht="38.25" x14ac:dyDescent="0.25">
      <c r="A721" s="3">
        <f t="shared" si="17"/>
        <v>713</v>
      </c>
      <c r="B721" s="5" t="s">
        <v>1518</v>
      </c>
      <c r="C721" s="21" t="s">
        <v>1508</v>
      </c>
      <c r="D721" s="21" t="s">
        <v>234</v>
      </c>
      <c r="E721" s="1" t="s">
        <v>1497</v>
      </c>
      <c r="F721" s="62">
        <v>100</v>
      </c>
      <c r="G721" s="60">
        <v>0</v>
      </c>
      <c r="H721" s="62">
        <f t="shared" ref="H721:H723" si="19">F721</f>
        <v>100</v>
      </c>
      <c r="I721" s="60">
        <v>0</v>
      </c>
      <c r="J721" s="60">
        <v>0</v>
      </c>
      <c r="K721" s="41">
        <v>45170</v>
      </c>
    </row>
    <row r="722" spans="1:11" ht="63.75" x14ac:dyDescent="0.25">
      <c r="A722" s="3">
        <f t="shared" si="17"/>
        <v>714</v>
      </c>
      <c r="B722" s="5" t="s">
        <v>1518</v>
      </c>
      <c r="C722" s="21" t="s">
        <v>1509</v>
      </c>
      <c r="D722" s="21" t="s">
        <v>458</v>
      </c>
      <c r="E722" s="1" t="s">
        <v>1497</v>
      </c>
      <c r="F722" s="62">
        <v>541.44560999999999</v>
      </c>
      <c r="G722" s="60">
        <v>0</v>
      </c>
      <c r="H722" s="62">
        <f t="shared" si="19"/>
        <v>541.44560999999999</v>
      </c>
      <c r="I722" s="60">
        <v>0</v>
      </c>
      <c r="J722" s="60">
        <v>0</v>
      </c>
      <c r="K722" s="41">
        <v>44986</v>
      </c>
    </row>
    <row r="723" spans="1:11" ht="102" x14ac:dyDescent="0.25">
      <c r="A723" s="3">
        <f t="shared" si="17"/>
        <v>715</v>
      </c>
      <c r="B723" s="5" t="s">
        <v>1518</v>
      </c>
      <c r="C723" s="21" t="s">
        <v>1510</v>
      </c>
      <c r="D723" s="21" t="s">
        <v>1511</v>
      </c>
      <c r="E723" s="1" t="s">
        <v>1503</v>
      </c>
      <c r="F723" s="62">
        <v>10500</v>
      </c>
      <c r="G723" s="60">
        <v>0</v>
      </c>
      <c r="H723" s="62">
        <f t="shared" si="19"/>
        <v>10500</v>
      </c>
      <c r="I723" s="60">
        <v>0</v>
      </c>
      <c r="J723" s="60">
        <v>0</v>
      </c>
      <c r="K723" s="41">
        <v>45108</v>
      </c>
    </row>
    <row r="724" spans="1:11" ht="102" x14ac:dyDescent="0.25">
      <c r="A724" s="3">
        <f t="shared" si="17"/>
        <v>716</v>
      </c>
      <c r="B724" s="5" t="s">
        <v>1518</v>
      </c>
      <c r="C724" s="21" t="s">
        <v>1512</v>
      </c>
      <c r="D724" s="21" t="s">
        <v>1513</v>
      </c>
      <c r="E724" s="1" t="s">
        <v>1503</v>
      </c>
      <c r="F724" s="62">
        <v>10274.256079999999</v>
      </c>
      <c r="G724" s="60">
        <v>0</v>
      </c>
      <c r="H724" s="60">
        <v>0</v>
      </c>
      <c r="I724" s="62">
        <f>F724</f>
        <v>10274.256079999999</v>
      </c>
      <c r="J724" s="60">
        <v>0</v>
      </c>
      <c r="K724" s="41">
        <v>45474</v>
      </c>
    </row>
    <row r="725" spans="1:11" ht="38.25" x14ac:dyDescent="0.25">
      <c r="A725" s="3">
        <f t="shared" si="17"/>
        <v>717</v>
      </c>
      <c r="B725" s="5" t="s">
        <v>1518</v>
      </c>
      <c r="C725" s="21" t="s">
        <v>1514</v>
      </c>
      <c r="D725" s="21" t="s">
        <v>1506</v>
      </c>
      <c r="E725" s="94" t="s">
        <v>1497</v>
      </c>
      <c r="F725" s="62">
        <v>600</v>
      </c>
      <c r="G725" s="60">
        <v>0</v>
      </c>
      <c r="H725" s="60">
        <v>0</v>
      </c>
      <c r="I725" s="62">
        <f t="shared" ref="I725:I728" si="20">F725</f>
        <v>600</v>
      </c>
      <c r="J725" s="60">
        <v>0</v>
      </c>
      <c r="K725" s="41">
        <v>45383</v>
      </c>
    </row>
    <row r="726" spans="1:11" ht="38.25" x14ac:dyDescent="0.25">
      <c r="A726" s="3">
        <f t="shared" si="17"/>
        <v>718</v>
      </c>
      <c r="B726" s="5" t="s">
        <v>1518</v>
      </c>
      <c r="C726" s="21" t="s">
        <v>1515</v>
      </c>
      <c r="D726" s="21" t="s">
        <v>1500</v>
      </c>
      <c r="E726" s="94" t="s">
        <v>1497</v>
      </c>
      <c r="F726" s="62">
        <v>600</v>
      </c>
      <c r="G726" s="60">
        <v>0</v>
      </c>
      <c r="H726" s="60">
        <v>0</v>
      </c>
      <c r="I726" s="62">
        <f t="shared" si="20"/>
        <v>600</v>
      </c>
      <c r="J726" s="60">
        <v>0</v>
      </c>
      <c r="K726" s="41">
        <v>45474</v>
      </c>
    </row>
    <row r="727" spans="1:11" ht="38.25" x14ac:dyDescent="0.25">
      <c r="A727" s="3">
        <f t="shared" si="17"/>
        <v>719</v>
      </c>
      <c r="B727" s="5" t="s">
        <v>1518</v>
      </c>
      <c r="C727" s="21" t="s">
        <v>1516</v>
      </c>
      <c r="D727" s="21" t="s">
        <v>234</v>
      </c>
      <c r="E727" s="94" t="s">
        <v>1497</v>
      </c>
      <c r="F727" s="125">
        <v>100</v>
      </c>
      <c r="G727" s="60">
        <v>0</v>
      </c>
      <c r="H727" s="60">
        <v>0</v>
      </c>
      <c r="I727" s="62">
        <f t="shared" si="20"/>
        <v>100</v>
      </c>
      <c r="J727" s="60">
        <v>0</v>
      </c>
      <c r="K727" s="41">
        <v>45536</v>
      </c>
    </row>
    <row r="728" spans="1:11" ht="63.75" x14ac:dyDescent="0.25">
      <c r="A728" s="3">
        <f t="shared" si="17"/>
        <v>720</v>
      </c>
      <c r="B728" s="5" t="s">
        <v>1518</v>
      </c>
      <c r="C728" s="21" t="s">
        <v>1517</v>
      </c>
      <c r="D728" s="21" t="s">
        <v>458</v>
      </c>
      <c r="E728" s="94" t="s">
        <v>1497</v>
      </c>
      <c r="F728" s="62">
        <v>541.44560999999999</v>
      </c>
      <c r="G728" s="60">
        <v>0</v>
      </c>
      <c r="H728" s="60">
        <v>0</v>
      </c>
      <c r="I728" s="62">
        <f t="shared" si="20"/>
        <v>541.44560999999999</v>
      </c>
      <c r="J728" s="60">
        <v>0</v>
      </c>
      <c r="K728" s="41">
        <v>45352</v>
      </c>
    </row>
    <row r="729" spans="1:11" ht="114.75" x14ac:dyDescent="0.25">
      <c r="A729" s="3">
        <f t="shared" si="17"/>
        <v>721</v>
      </c>
      <c r="B729" s="1" t="s">
        <v>1529</v>
      </c>
      <c r="C729" s="2" t="s">
        <v>1530</v>
      </c>
      <c r="D729" s="1" t="s">
        <v>1531</v>
      </c>
      <c r="E729" s="1" t="s">
        <v>100</v>
      </c>
      <c r="F729" s="58">
        <f>11156585.74/1000</f>
        <v>11156.58574</v>
      </c>
      <c r="G729" s="58">
        <f>11156585.74/1000</f>
        <v>11156.58574</v>
      </c>
      <c r="H729" s="58">
        <v>0</v>
      </c>
      <c r="I729" s="58">
        <v>0</v>
      </c>
      <c r="J729" s="58">
        <v>0</v>
      </c>
      <c r="K729" s="15">
        <v>44713</v>
      </c>
    </row>
    <row r="730" spans="1:11" ht="63.75" x14ac:dyDescent="0.25">
      <c r="A730" s="3">
        <f t="shared" si="17"/>
        <v>722</v>
      </c>
      <c r="B730" s="1" t="s">
        <v>1529</v>
      </c>
      <c r="C730" s="2" t="s">
        <v>1532</v>
      </c>
      <c r="D730" s="1" t="s">
        <v>240</v>
      </c>
      <c r="E730" s="1" t="s">
        <v>100</v>
      </c>
      <c r="F730" s="58">
        <f>641802/1000</f>
        <v>641.80200000000002</v>
      </c>
      <c r="G730" s="58">
        <f>641802/1000</f>
        <v>641.80200000000002</v>
      </c>
      <c r="H730" s="58">
        <v>0</v>
      </c>
      <c r="I730" s="58">
        <v>0</v>
      </c>
      <c r="J730" s="58">
        <v>0</v>
      </c>
      <c r="K730" s="15">
        <v>44713</v>
      </c>
    </row>
    <row r="731" spans="1:11" ht="63.75" x14ac:dyDescent="0.25">
      <c r="A731" s="3">
        <f t="shared" si="17"/>
        <v>723</v>
      </c>
      <c r="B731" s="1" t="s">
        <v>1529</v>
      </c>
      <c r="C731" s="2" t="s">
        <v>1533</v>
      </c>
      <c r="D731" s="1" t="s">
        <v>519</v>
      </c>
      <c r="E731" s="1" t="s">
        <v>1534</v>
      </c>
      <c r="F731" s="58">
        <v>114607.5</v>
      </c>
      <c r="G731" s="58">
        <v>114607.5</v>
      </c>
      <c r="H731" s="58">
        <v>0</v>
      </c>
      <c r="I731" s="58">
        <v>0</v>
      </c>
      <c r="J731" s="58">
        <v>0</v>
      </c>
      <c r="K731" s="15">
        <v>44652</v>
      </c>
    </row>
    <row r="732" spans="1:11" ht="165.75" x14ac:dyDescent="0.25">
      <c r="A732" s="3">
        <f t="shared" si="17"/>
        <v>724</v>
      </c>
      <c r="B732" s="1" t="s">
        <v>1529</v>
      </c>
      <c r="C732" s="2" t="s">
        <v>1535</v>
      </c>
      <c r="D732" s="1" t="s">
        <v>1536</v>
      </c>
      <c r="E732" s="1" t="s">
        <v>100</v>
      </c>
      <c r="F732" s="58">
        <f>2318871.6/1000</f>
        <v>2318.8715999999999</v>
      </c>
      <c r="G732" s="58">
        <f>2318871.6/1000</f>
        <v>2318.8715999999999</v>
      </c>
      <c r="H732" s="58">
        <v>0</v>
      </c>
      <c r="I732" s="58">
        <v>0</v>
      </c>
      <c r="J732" s="58">
        <v>0</v>
      </c>
      <c r="K732" s="15">
        <v>44682</v>
      </c>
    </row>
    <row r="733" spans="1:11" ht="114.75" x14ac:dyDescent="0.25">
      <c r="A733" s="3">
        <f t="shared" si="17"/>
        <v>725</v>
      </c>
      <c r="B733" s="1" t="s">
        <v>1529</v>
      </c>
      <c r="C733" s="2" t="s">
        <v>1537</v>
      </c>
      <c r="D733" s="1" t="s">
        <v>1538</v>
      </c>
      <c r="E733" s="1" t="s">
        <v>100</v>
      </c>
      <c r="F733" s="58">
        <f>11235443.12/1000</f>
        <v>11235.44312</v>
      </c>
      <c r="G733" s="58">
        <v>0</v>
      </c>
      <c r="H733" s="58">
        <f>11235443.12/1000</f>
        <v>11235.44312</v>
      </c>
      <c r="I733" s="58">
        <v>0</v>
      </c>
      <c r="J733" s="58">
        <v>0</v>
      </c>
      <c r="K733" s="15">
        <v>45078</v>
      </c>
    </row>
    <row r="734" spans="1:11" ht="63.75" x14ac:dyDescent="0.25">
      <c r="A734" s="3">
        <f t="shared" si="17"/>
        <v>726</v>
      </c>
      <c r="B734" s="1" t="s">
        <v>1529</v>
      </c>
      <c r="C734" s="2" t="s">
        <v>1539</v>
      </c>
      <c r="D734" s="1" t="s">
        <v>1540</v>
      </c>
      <c r="E734" s="1" t="s">
        <v>100</v>
      </c>
      <c r="F734" s="58">
        <f>979530/1000</f>
        <v>979.53</v>
      </c>
      <c r="G734" s="58">
        <v>0</v>
      </c>
      <c r="H734" s="58">
        <f>979530/1000</f>
        <v>979.53</v>
      </c>
      <c r="I734" s="58">
        <v>0</v>
      </c>
      <c r="J734" s="58">
        <v>0</v>
      </c>
      <c r="K734" s="15">
        <v>45017</v>
      </c>
    </row>
    <row r="735" spans="1:11" ht="63.75" x14ac:dyDescent="0.25">
      <c r="A735" s="3">
        <f t="shared" si="17"/>
        <v>727</v>
      </c>
      <c r="B735" s="1" t="s">
        <v>1529</v>
      </c>
      <c r="C735" s="2" t="s">
        <v>1541</v>
      </c>
      <c r="D735" s="1" t="s">
        <v>1542</v>
      </c>
      <c r="E735" s="1" t="s">
        <v>100</v>
      </c>
      <c r="F735" s="58">
        <f>979530/1000</f>
        <v>979.53</v>
      </c>
      <c r="G735" s="58">
        <v>0</v>
      </c>
      <c r="H735" s="58">
        <v>0</v>
      </c>
      <c r="I735" s="58">
        <f>979530/1000</f>
        <v>979.53</v>
      </c>
      <c r="J735" s="58">
        <v>0</v>
      </c>
      <c r="K735" s="15">
        <v>45383</v>
      </c>
    </row>
    <row r="736" spans="1:11" ht="114.75" x14ac:dyDescent="0.25">
      <c r="A736" s="3">
        <f t="shared" si="17"/>
        <v>728</v>
      </c>
      <c r="B736" s="1" t="s">
        <v>1529</v>
      </c>
      <c r="C736" s="2" t="s">
        <v>1543</v>
      </c>
      <c r="D736" s="1" t="s">
        <v>1538</v>
      </c>
      <c r="E736" s="1" t="s">
        <v>100</v>
      </c>
      <c r="F736" s="58">
        <f>24990950/1000</f>
        <v>24990.95</v>
      </c>
      <c r="G736" s="58">
        <v>0</v>
      </c>
      <c r="H736" s="58">
        <v>0</v>
      </c>
      <c r="I736" s="58">
        <f>24990950/1000</f>
        <v>24990.95</v>
      </c>
      <c r="J736" s="58">
        <v>0</v>
      </c>
      <c r="K736" s="15">
        <v>45444</v>
      </c>
    </row>
    <row r="737" spans="1:11" ht="26.25" customHeight="1" thickBot="1" x14ac:dyDescent="0.3">
      <c r="A737" s="137" t="s">
        <v>1239</v>
      </c>
      <c r="B737" s="138"/>
      <c r="C737" s="138"/>
      <c r="D737" s="139"/>
      <c r="E737" s="54"/>
      <c r="F737" s="134">
        <v>1018786.37</v>
      </c>
      <c r="G737" s="47"/>
      <c r="H737" s="47"/>
      <c r="I737" s="47"/>
      <c r="J737" s="47"/>
      <c r="K737" s="151"/>
    </row>
    <row r="738" spans="1:11" ht="26.25" customHeight="1" thickBot="1" x14ac:dyDescent="0.3">
      <c r="A738" s="140" t="s">
        <v>1240</v>
      </c>
      <c r="B738" s="141"/>
      <c r="C738" s="141"/>
      <c r="D738" s="142"/>
      <c r="E738" s="55"/>
      <c r="F738" s="134">
        <v>498862.99</v>
      </c>
      <c r="G738" s="56"/>
      <c r="H738" s="56"/>
      <c r="I738" s="56"/>
      <c r="J738" s="56"/>
      <c r="K738" s="151"/>
    </row>
    <row r="739" spans="1:11" ht="26.25" customHeight="1" thickBot="1" x14ac:dyDescent="0.3">
      <c r="A739" s="140" t="s">
        <v>1238</v>
      </c>
      <c r="B739" s="141"/>
      <c r="C739" s="141"/>
      <c r="D739" s="142"/>
      <c r="E739" s="55"/>
      <c r="F739" s="134">
        <v>374628.09</v>
      </c>
      <c r="G739" s="56"/>
      <c r="H739" s="56"/>
      <c r="I739" s="56"/>
      <c r="J739" s="56"/>
      <c r="K739" s="151"/>
    </row>
  </sheetData>
  <autoFilter ref="A8:L736"/>
  <sortState ref="A9:K644">
    <sortCondition ref="K9:K644"/>
    <sortCondition ref="B9:B644"/>
  </sortState>
  <mergeCells count="17">
    <mergeCell ref="G6:G7"/>
    <mergeCell ref="H6:I6"/>
    <mergeCell ref="A737:D737"/>
    <mergeCell ref="A738:D738"/>
    <mergeCell ref="A739:D739"/>
    <mergeCell ref="J1:K1"/>
    <mergeCell ref="J6:J7"/>
    <mergeCell ref="A3:K3"/>
    <mergeCell ref="A5:A7"/>
    <mergeCell ref="B5:B7"/>
    <mergeCell ref="C5:D5"/>
    <mergeCell ref="E5:E7"/>
    <mergeCell ref="F5:F7"/>
    <mergeCell ref="G5:J5"/>
    <mergeCell ref="K5:K7"/>
    <mergeCell ref="C6:C7"/>
    <mergeCell ref="D6:D7"/>
  </mergeCells>
  <pageMargins left="0.31496062992125984" right="0.31496062992125984" top="0.35433070866141736" bottom="0.35433070866141736" header="0.31496062992125984" footer="0.31496062992125984"/>
  <pageSetup paperSize="9" scale="90" fitToHeight="0" orientation="landscape" horizontalDpi="4294967295" verticalDpi="4294967295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6"/>
  <sheetViews>
    <sheetView tabSelected="1" workbookViewId="0">
      <selection activeCell="A3" sqref="A3:G3"/>
    </sheetView>
  </sheetViews>
  <sheetFormatPr defaultRowHeight="15" x14ac:dyDescent="0.25"/>
  <cols>
    <col min="1" max="1" width="6.5703125" customWidth="1"/>
    <col min="2" max="2" width="35.140625" customWidth="1"/>
    <col min="3" max="3" width="17.42578125" customWidth="1"/>
    <col min="4" max="4" width="11.28515625" customWidth="1"/>
    <col min="5" max="5" width="21" customWidth="1"/>
    <col min="6" max="6" width="18.140625" customWidth="1"/>
    <col min="7" max="7" width="25.85546875" customWidth="1"/>
  </cols>
  <sheetData>
    <row r="1" spans="1:7" ht="15.75" x14ac:dyDescent="0.25">
      <c r="F1" s="150" t="s">
        <v>1245</v>
      </c>
      <c r="G1" s="150"/>
    </row>
    <row r="3" spans="1:7" ht="58.5" customHeight="1" x14ac:dyDescent="0.25">
      <c r="A3" s="153" t="s">
        <v>1553</v>
      </c>
      <c r="B3" s="153"/>
      <c r="C3" s="153"/>
      <c r="D3" s="153"/>
      <c r="E3" s="153"/>
      <c r="F3" s="153"/>
      <c r="G3" s="153"/>
    </row>
    <row r="5" spans="1:7" x14ac:dyDescent="0.25">
      <c r="A5" s="149" t="s">
        <v>1</v>
      </c>
      <c r="B5" s="149" t="s">
        <v>22</v>
      </c>
      <c r="C5" s="149" t="s">
        <v>23</v>
      </c>
      <c r="D5" s="149" t="s">
        <v>24</v>
      </c>
      <c r="E5" s="149" t="s">
        <v>25</v>
      </c>
      <c r="F5" s="149" t="s">
        <v>26</v>
      </c>
      <c r="G5" s="149" t="s">
        <v>27</v>
      </c>
    </row>
    <row r="6" spans="1:7" ht="62.25" customHeight="1" x14ac:dyDescent="0.25">
      <c r="A6" s="149"/>
      <c r="B6" s="149"/>
      <c r="C6" s="149"/>
      <c r="D6" s="149"/>
      <c r="E6" s="149"/>
      <c r="F6" s="149"/>
      <c r="G6" s="149"/>
    </row>
    <row r="7" spans="1:7" x14ac:dyDescent="0.25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</row>
    <row r="8" spans="1:7" ht="25.5" x14ac:dyDescent="0.25">
      <c r="A8" s="3">
        <v>1</v>
      </c>
      <c r="B8" s="5" t="s">
        <v>28</v>
      </c>
      <c r="C8" s="4">
        <v>2210547892</v>
      </c>
      <c r="D8" s="10">
        <v>44682</v>
      </c>
      <c r="E8" s="5" t="s">
        <v>38</v>
      </c>
      <c r="F8" s="96">
        <v>880.78</v>
      </c>
      <c r="G8" s="5" t="s">
        <v>29</v>
      </c>
    </row>
    <row r="9" spans="1:7" ht="25.5" x14ac:dyDescent="0.25">
      <c r="A9" s="3">
        <f>A8+1</f>
        <v>2</v>
      </c>
      <c r="B9" s="5" t="s">
        <v>30</v>
      </c>
      <c r="C9" s="4">
        <v>2210547892</v>
      </c>
      <c r="D9" s="10">
        <v>44682</v>
      </c>
      <c r="E9" s="5" t="s">
        <v>38</v>
      </c>
      <c r="F9" s="96">
        <v>897</v>
      </c>
      <c r="G9" s="5" t="s">
        <v>29</v>
      </c>
    </row>
    <row r="10" spans="1:7" ht="25.5" x14ac:dyDescent="0.25">
      <c r="A10" s="3">
        <f t="shared" ref="A10:A73" si="0">A9+1</f>
        <v>3</v>
      </c>
      <c r="B10" s="5" t="s">
        <v>31</v>
      </c>
      <c r="C10" s="4">
        <v>2210547892</v>
      </c>
      <c r="D10" s="10">
        <v>44682</v>
      </c>
      <c r="E10" s="5" t="s">
        <v>38</v>
      </c>
      <c r="F10" s="96">
        <v>860</v>
      </c>
      <c r="G10" s="5" t="s">
        <v>29</v>
      </c>
    </row>
    <row r="11" spans="1:7" ht="25.5" x14ac:dyDescent="0.25">
      <c r="A11" s="3">
        <f t="shared" si="0"/>
        <v>4</v>
      </c>
      <c r="B11" s="5" t="s">
        <v>32</v>
      </c>
      <c r="C11" s="4">
        <v>2210547892</v>
      </c>
      <c r="D11" s="10">
        <v>44682</v>
      </c>
      <c r="E11" s="5" t="s">
        <v>38</v>
      </c>
      <c r="F11" s="96">
        <v>120</v>
      </c>
      <c r="G11" s="5" t="s">
        <v>29</v>
      </c>
    </row>
    <row r="12" spans="1:7" ht="25.5" x14ac:dyDescent="0.25">
      <c r="A12" s="3">
        <f t="shared" si="0"/>
        <v>5</v>
      </c>
      <c r="B12" s="5" t="s">
        <v>33</v>
      </c>
      <c r="C12" s="4">
        <v>2210547892</v>
      </c>
      <c r="D12" s="10">
        <v>44652</v>
      </c>
      <c r="E12" s="5" t="s">
        <v>38</v>
      </c>
      <c r="F12" s="63">
        <v>1567.9</v>
      </c>
      <c r="G12" s="5" t="s">
        <v>29</v>
      </c>
    </row>
    <row r="13" spans="1:7" ht="25.5" x14ac:dyDescent="0.25">
      <c r="A13" s="3">
        <f t="shared" si="0"/>
        <v>6</v>
      </c>
      <c r="B13" s="5" t="s">
        <v>34</v>
      </c>
      <c r="C13" s="4">
        <v>2210547892</v>
      </c>
      <c r="D13" s="10">
        <v>44713</v>
      </c>
      <c r="E13" s="5" t="s">
        <v>38</v>
      </c>
      <c r="F13" s="96">
        <v>170</v>
      </c>
      <c r="G13" s="5" t="s">
        <v>29</v>
      </c>
    </row>
    <row r="14" spans="1:7" ht="25.5" x14ac:dyDescent="0.25">
      <c r="A14" s="3">
        <f t="shared" si="0"/>
        <v>7</v>
      </c>
      <c r="B14" s="5" t="s">
        <v>35</v>
      </c>
      <c r="C14" s="4">
        <v>2210547892</v>
      </c>
      <c r="D14" s="10">
        <v>44713</v>
      </c>
      <c r="E14" s="5" t="s">
        <v>38</v>
      </c>
      <c r="F14" s="60">
        <v>2085.66</v>
      </c>
      <c r="G14" s="5" t="s">
        <v>29</v>
      </c>
    </row>
    <row r="15" spans="1:7" ht="25.5" x14ac:dyDescent="0.25">
      <c r="A15" s="3">
        <f t="shared" si="0"/>
        <v>8</v>
      </c>
      <c r="B15" s="5" t="s">
        <v>36</v>
      </c>
      <c r="C15" s="4">
        <v>2210547892</v>
      </c>
      <c r="D15" s="10">
        <v>44652</v>
      </c>
      <c r="E15" s="5" t="s">
        <v>38</v>
      </c>
      <c r="F15" s="96">
        <v>282</v>
      </c>
      <c r="G15" s="5" t="s">
        <v>29</v>
      </c>
    </row>
    <row r="16" spans="1:7" ht="25.5" x14ac:dyDescent="0.25">
      <c r="A16" s="3">
        <f t="shared" si="0"/>
        <v>9</v>
      </c>
      <c r="B16" s="5" t="s">
        <v>37</v>
      </c>
      <c r="C16" s="4">
        <v>2210547892</v>
      </c>
      <c r="D16" s="10">
        <v>44774</v>
      </c>
      <c r="E16" s="5" t="s">
        <v>38</v>
      </c>
      <c r="F16" s="60">
        <v>150</v>
      </c>
      <c r="G16" s="5" t="s">
        <v>29</v>
      </c>
    </row>
    <row r="17" spans="1:7" ht="51" x14ac:dyDescent="0.25">
      <c r="A17" s="3">
        <f t="shared" si="0"/>
        <v>10</v>
      </c>
      <c r="B17" s="1" t="s">
        <v>39</v>
      </c>
      <c r="C17" s="37">
        <v>2210553461</v>
      </c>
      <c r="D17" s="10">
        <v>44651</v>
      </c>
      <c r="E17" s="5" t="s">
        <v>38</v>
      </c>
      <c r="F17" s="61">
        <v>1091.1199999999999</v>
      </c>
      <c r="G17" s="1" t="s">
        <v>1260</v>
      </c>
    </row>
    <row r="18" spans="1:7" ht="51" x14ac:dyDescent="0.25">
      <c r="A18" s="3">
        <f t="shared" si="0"/>
        <v>11</v>
      </c>
      <c r="B18" s="1" t="s">
        <v>40</v>
      </c>
      <c r="C18" s="37">
        <v>2210553461</v>
      </c>
      <c r="D18" s="10">
        <v>44651</v>
      </c>
      <c r="E18" s="5" t="s">
        <v>38</v>
      </c>
      <c r="F18" s="61">
        <v>727.41</v>
      </c>
      <c r="G18" s="1" t="s">
        <v>1260</v>
      </c>
    </row>
    <row r="19" spans="1:7" ht="51" x14ac:dyDescent="0.25">
      <c r="A19" s="3">
        <f t="shared" si="0"/>
        <v>12</v>
      </c>
      <c r="B19" s="1" t="s">
        <v>41</v>
      </c>
      <c r="C19" s="37">
        <v>2210553461</v>
      </c>
      <c r="D19" s="10">
        <v>44712</v>
      </c>
      <c r="E19" s="5" t="s">
        <v>38</v>
      </c>
      <c r="F19" s="61">
        <v>454.82</v>
      </c>
      <c r="G19" s="1" t="s">
        <v>1260</v>
      </c>
    </row>
    <row r="20" spans="1:7" ht="51" x14ac:dyDescent="0.25">
      <c r="A20" s="3">
        <f t="shared" si="0"/>
        <v>13</v>
      </c>
      <c r="B20" s="1" t="s">
        <v>42</v>
      </c>
      <c r="C20" s="37">
        <v>2210553461</v>
      </c>
      <c r="D20" s="10">
        <v>44712</v>
      </c>
      <c r="E20" s="5" t="s">
        <v>38</v>
      </c>
      <c r="F20" s="61">
        <v>276.23</v>
      </c>
      <c r="G20" s="1" t="s">
        <v>1260</v>
      </c>
    </row>
    <row r="21" spans="1:7" ht="38.25" x14ac:dyDescent="0.25">
      <c r="A21" s="3">
        <f t="shared" si="0"/>
        <v>14</v>
      </c>
      <c r="B21" s="1" t="s">
        <v>43</v>
      </c>
      <c r="C21" s="37">
        <v>2210559644</v>
      </c>
      <c r="D21" s="78">
        <v>44634</v>
      </c>
      <c r="E21" s="37" t="s">
        <v>44</v>
      </c>
      <c r="F21" s="58">
        <v>8313.77</v>
      </c>
      <c r="G21" s="37" t="s">
        <v>45</v>
      </c>
    </row>
    <row r="22" spans="1:7" ht="38.25" x14ac:dyDescent="0.25">
      <c r="A22" s="3">
        <f t="shared" si="0"/>
        <v>15</v>
      </c>
      <c r="B22" s="48" t="s">
        <v>1248</v>
      </c>
      <c r="C22" s="76">
        <v>2210559644</v>
      </c>
      <c r="D22" s="77">
        <v>44718</v>
      </c>
      <c r="E22" s="5" t="s">
        <v>38</v>
      </c>
      <c r="F22" s="97">
        <v>531.49</v>
      </c>
      <c r="G22" s="37" t="s">
        <v>45</v>
      </c>
    </row>
    <row r="23" spans="1:7" ht="38.25" x14ac:dyDescent="0.25">
      <c r="A23" s="3">
        <f t="shared" si="0"/>
        <v>16</v>
      </c>
      <c r="B23" s="1" t="s">
        <v>46</v>
      </c>
      <c r="C23" s="37">
        <v>2210559644</v>
      </c>
      <c r="D23" s="78">
        <v>44718</v>
      </c>
      <c r="E23" s="5" t="s">
        <v>38</v>
      </c>
      <c r="F23" s="58">
        <v>1536.62</v>
      </c>
      <c r="G23" s="37" t="s">
        <v>45</v>
      </c>
    </row>
    <row r="24" spans="1:7" ht="38.25" x14ac:dyDescent="0.25">
      <c r="A24" s="3">
        <f t="shared" si="0"/>
        <v>17</v>
      </c>
      <c r="B24" s="1" t="s">
        <v>47</v>
      </c>
      <c r="C24" s="37">
        <v>2210559644</v>
      </c>
      <c r="D24" s="78">
        <v>44718</v>
      </c>
      <c r="E24" s="5" t="s">
        <v>38</v>
      </c>
      <c r="F24" s="58">
        <v>1270.3499999999999</v>
      </c>
      <c r="G24" s="37" t="s">
        <v>45</v>
      </c>
    </row>
    <row r="25" spans="1:7" ht="38.25" x14ac:dyDescent="0.25">
      <c r="A25" s="3">
        <f t="shared" si="0"/>
        <v>18</v>
      </c>
      <c r="B25" s="1" t="s">
        <v>48</v>
      </c>
      <c r="C25" s="37">
        <v>2210559644</v>
      </c>
      <c r="D25" s="78">
        <v>44718</v>
      </c>
      <c r="E25" s="5" t="s">
        <v>38</v>
      </c>
      <c r="F25" s="58">
        <v>816.08</v>
      </c>
      <c r="G25" s="37" t="s">
        <v>45</v>
      </c>
    </row>
    <row r="26" spans="1:7" ht="38.25" x14ac:dyDescent="0.25">
      <c r="A26" s="3">
        <f t="shared" si="0"/>
        <v>19</v>
      </c>
      <c r="B26" s="1" t="s">
        <v>49</v>
      </c>
      <c r="C26" s="37">
        <v>2210559644</v>
      </c>
      <c r="D26" s="78">
        <v>44718</v>
      </c>
      <c r="E26" s="5" t="s">
        <v>38</v>
      </c>
      <c r="F26" s="58">
        <v>754</v>
      </c>
      <c r="G26" s="37" t="s">
        <v>45</v>
      </c>
    </row>
    <row r="27" spans="1:7" ht="38.25" x14ac:dyDescent="0.25">
      <c r="A27" s="3">
        <f t="shared" si="0"/>
        <v>20</v>
      </c>
      <c r="B27" s="1" t="s">
        <v>50</v>
      </c>
      <c r="C27" s="37">
        <v>2210559644</v>
      </c>
      <c r="D27" s="78">
        <v>44718</v>
      </c>
      <c r="E27" s="5" t="s">
        <v>38</v>
      </c>
      <c r="F27" s="58">
        <v>939.02</v>
      </c>
      <c r="G27" s="37" t="s">
        <v>45</v>
      </c>
    </row>
    <row r="28" spans="1:7" ht="38.25" x14ac:dyDescent="0.25">
      <c r="A28" s="3">
        <f t="shared" si="0"/>
        <v>21</v>
      </c>
      <c r="B28" s="1" t="s">
        <v>1248</v>
      </c>
      <c r="C28" s="37">
        <v>2210559644</v>
      </c>
      <c r="D28" s="78">
        <v>44809</v>
      </c>
      <c r="E28" s="5" t="s">
        <v>38</v>
      </c>
      <c r="F28" s="58">
        <v>531.49</v>
      </c>
      <c r="G28" s="37" t="s">
        <v>45</v>
      </c>
    </row>
    <row r="29" spans="1:7" ht="38.25" x14ac:dyDescent="0.25">
      <c r="A29" s="3">
        <f t="shared" si="0"/>
        <v>22</v>
      </c>
      <c r="B29" s="1" t="s">
        <v>46</v>
      </c>
      <c r="C29" s="37">
        <v>2210559644</v>
      </c>
      <c r="D29" s="78">
        <v>44809</v>
      </c>
      <c r="E29" s="5" t="s">
        <v>38</v>
      </c>
      <c r="F29" s="58">
        <v>1536.62</v>
      </c>
      <c r="G29" s="37" t="s">
        <v>45</v>
      </c>
    </row>
    <row r="30" spans="1:7" ht="38.25" x14ac:dyDescent="0.25">
      <c r="A30" s="3">
        <f t="shared" si="0"/>
        <v>23</v>
      </c>
      <c r="B30" s="1" t="s">
        <v>47</v>
      </c>
      <c r="C30" s="37">
        <v>2210559644</v>
      </c>
      <c r="D30" s="78">
        <v>44809</v>
      </c>
      <c r="E30" s="5" t="s">
        <v>38</v>
      </c>
      <c r="F30" s="58">
        <v>1270.3499999999999</v>
      </c>
      <c r="G30" s="37" t="s">
        <v>45</v>
      </c>
    </row>
    <row r="31" spans="1:7" ht="38.25" x14ac:dyDescent="0.25">
      <c r="A31" s="3">
        <f t="shared" si="0"/>
        <v>24</v>
      </c>
      <c r="B31" s="1" t="s">
        <v>48</v>
      </c>
      <c r="C31" s="37">
        <v>2210559644</v>
      </c>
      <c r="D31" s="78">
        <v>44809</v>
      </c>
      <c r="E31" s="5" t="s">
        <v>38</v>
      </c>
      <c r="F31" s="58">
        <v>816.08</v>
      </c>
      <c r="G31" s="37" t="s">
        <v>45</v>
      </c>
    </row>
    <row r="32" spans="1:7" ht="38.25" x14ac:dyDescent="0.25">
      <c r="A32" s="3">
        <f t="shared" si="0"/>
        <v>25</v>
      </c>
      <c r="B32" s="1" t="s">
        <v>49</v>
      </c>
      <c r="C32" s="37">
        <v>2210559644</v>
      </c>
      <c r="D32" s="78">
        <v>44809</v>
      </c>
      <c r="E32" s="5" t="s">
        <v>38</v>
      </c>
      <c r="F32" s="58">
        <v>754</v>
      </c>
      <c r="G32" s="37" t="s">
        <v>45</v>
      </c>
    </row>
    <row r="33" spans="1:7" ht="38.25" x14ac:dyDescent="0.25">
      <c r="A33" s="3">
        <f t="shared" si="0"/>
        <v>26</v>
      </c>
      <c r="B33" s="1" t="s">
        <v>51</v>
      </c>
      <c r="C33" s="37">
        <v>2210559644</v>
      </c>
      <c r="D33" s="78">
        <v>44809</v>
      </c>
      <c r="E33" s="5" t="s">
        <v>38</v>
      </c>
      <c r="F33" s="58">
        <v>939.02</v>
      </c>
      <c r="G33" s="37" t="s">
        <v>45</v>
      </c>
    </row>
    <row r="34" spans="1:7" ht="38.25" x14ac:dyDescent="0.25">
      <c r="A34" s="3">
        <f t="shared" si="0"/>
        <v>27</v>
      </c>
      <c r="B34" s="98" t="s">
        <v>52</v>
      </c>
      <c r="C34" s="99" t="s">
        <v>53</v>
      </c>
      <c r="D34" s="15">
        <v>44682</v>
      </c>
      <c r="E34" s="5" t="s">
        <v>38</v>
      </c>
      <c r="F34" s="58">
        <v>950</v>
      </c>
      <c r="G34" s="1" t="s">
        <v>1261</v>
      </c>
    </row>
    <row r="35" spans="1:7" ht="38.25" x14ac:dyDescent="0.25">
      <c r="A35" s="3">
        <f t="shared" si="0"/>
        <v>28</v>
      </c>
      <c r="B35" s="98" t="s">
        <v>54</v>
      </c>
      <c r="C35" s="99" t="s">
        <v>53</v>
      </c>
      <c r="D35" s="15">
        <v>44682</v>
      </c>
      <c r="E35" s="5" t="s">
        <v>38</v>
      </c>
      <c r="F35" s="58">
        <v>950</v>
      </c>
      <c r="G35" s="1" t="s">
        <v>1261</v>
      </c>
    </row>
    <row r="36" spans="1:7" ht="38.25" x14ac:dyDescent="0.25">
      <c r="A36" s="3">
        <f t="shared" si="0"/>
        <v>29</v>
      </c>
      <c r="B36" s="98" t="s">
        <v>55</v>
      </c>
      <c r="C36" s="99" t="s">
        <v>53</v>
      </c>
      <c r="D36" s="15">
        <v>44696</v>
      </c>
      <c r="E36" s="37" t="s">
        <v>44</v>
      </c>
      <c r="F36" s="58">
        <v>2000</v>
      </c>
      <c r="G36" s="1" t="s">
        <v>1261</v>
      </c>
    </row>
    <row r="37" spans="1:7" ht="38.25" x14ac:dyDescent="0.25">
      <c r="A37" s="3">
        <f t="shared" si="0"/>
        <v>30</v>
      </c>
      <c r="B37" s="98" t="s">
        <v>56</v>
      </c>
      <c r="C37" s="99" t="s">
        <v>53</v>
      </c>
      <c r="D37" s="15">
        <v>44696</v>
      </c>
      <c r="E37" s="37" t="s">
        <v>44</v>
      </c>
      <c r="F37" s="58">
        <v>2000</v>
      </c>
      <c r="G37" s="1" t="s">
        <v>1261</v>
      </c>
    </row>
    <row r="38" spans="1:7" ht="38.25" x14ac:dyDescent="0.25">
      <c r="A38" s="3">
        <f t="shared" si="0"/>
        <v>31</v>
      </c>
      <c r="B38" s="98" t="s">
        <v>57</v>
      </c>
      <c r="C38" s="99" t="s">
        <v>53</v>
      </c>
      <c r="D38" s="15">
        <v>44696</v>
      </c>
      <c r="E38" s="37" t="s">
        <v>44</v>
      </c>
      <c r="F38" s="58">
        <v>4500</v>
      </c>
      <c r="G38" s="1" t="s">
        <v>1261</v>
      </c>
    </row>
    <row r="39" spans="1:7" ht="38.25" x14ac:dyDescent="0.25">
      <c r="A39" s="3">
        <f t="shared" si="0"/>
        <v>32</v>
      </c>
      <c r="B39" s="98" t="s">
        <v>58</v>
      </c>
      <c r="C39" s="99" t="s">
        <v>53</v>
      </c>
      <c r="D39" s="15">
        <v>44696</v>
      </c>
      <c r="E39" s="37" t="s">
        <v>44</v>
      </c>
      <c r="F39" s="58">
        <v>4500</v>
      </c>
      <c r="G39" s="1" t="s">
        <v>1261</v>
      </c>
    </row>
    <row r="40" spans="1:7" ht="38.25" x14ac:dyDescent="0.25">
      <c r="A40" s="3">
        <f t="shared" si="0"/>
        <v>33</v>
      </c>
      <c r="B40" s="98" t="s">
        <v>1249</v>
      </c>
      <c r="C40" s="99" t="s">
        <v>53</v>
      </c>
      <c r="D40" s="15">
        <v>44696</v>
      </c>
      <c r="E40" s="37" t="s">
        <v>44</v>
      </c>
      <c r="F40" s="58">
        <v>2500</v>
      </c>
      <c r="G40" s="1" t="s">
        <v>1261</v>
      </c>
    </row>
    <row r="41" spans="1:7" ht="38.25" x14ac:dyDescent="0.25">
      <c r="A41" s="3">
        <f t="shared" si="0"/>
        <v>34</v>
      </c>
      <c r="B41" s="98" t="s">
        <v>60</v>
      </c>
      <c r="C41" s="99" t="s">
        <v>53</v>
      </c>
      <c r="D41" s="15">
        <v>44696</v>
      </c>
      <c r="E41" s="37" t="s">
        <v>44</v>
      </c>
      <c r="F41" s="58">
        <v>1500</v>
      </c>
      <c r="G41" s="1" t="s">
        <v>1261</v>
      </c>
    </row>
    <row r="42" spans="1:7" ht="38.25" x14ac:dyDescent="0.25">
      <c r="A42" s="3">
        <f t="shared" si="0"/>
        <v>35</v>
      </c>
      <c r="B42" s="98" t="s">
        <v>1250</v>
      </c>
      <c r="C42" s="99" t="s">
        <v>53</v>
      </c>
      <c r="D42" s="15">
        <v>44696</v>
      </c>
      <c r="E42" s="37" t="s">
        <v>44</v>
      </c>
      <c r="F42" s="58">
        <v>1500</v>
      </c>
      <c r="G42" s="1" t="s">
        <v>1261</v>
      </c>
    </row>
    <row r="43" spans="1:7" ht="38.25" x14ac:dyDescent="0.25">
      <c r="A43" s="3">
        <f t="shared" si="0"/>
        <v>36</v>
      </c>
      <c r="B43" s="98" t="s">
        <v>1251</v>
      </c>
      <c r="C43" s="99" t="s">
        <v>53</v>
      </c>
      <c r="D43" s="15">
        <v>44696</v>
      </c>
      <c r="E43" s="5" t="s">
        <v>38</v>
      </c>
      <c r="F43" s="58">
        <v>990</v>
      </c>
      <c r="G43" s="1" t="s">
        <v>1261</v>
      </c>
    </row>
    <row r="44" spans="1:7" ht="38.25" x14ac:dyDescent="0.25">
      <c r="A44" s="3">
        <f t="shared" si="0"/>
        <v>37</v>
      </c>
      <c r="B44" s="98" t="s">
        <v>63</v>
      </c>
      <c r="C44" s="99" t="s">
        <v>53</v>
      </c>
      <c r="D44" s="15">
        <v>44696</v>
      </c>
      <c r="E44" s="5" t="s">
        <v>38</v>
      </c>
      <c r="F44" s="58">
        <v>990</v>
      </c>
      <c r="G44" s="1" t="s">
        <v>1261</v>
      </c>
    </row>
    <row r="45" spans="1:7" ht="38.25" x14ac:dyDescent="0.25">
      <c r="A45" s="3">
        <f t="shared" si="0"/>
        <v>38</v>
      </c>
      <c r="B45" s="98" t="s">
        <v>64</v>
      </c>
      <c r="C45" s="99" t="s">
        <v>53</v>
      </c>
      <c r="D45" s="15">
        <v>44696</v>
      </c>
      <c r="E45" s="5" t="s">
        <v>38</v>
      </c>
      <c r="F45" s="58">
        <v>500</v>
      </c>
      <c r="G45" s="1" t="s">
        <v>1261</v>
      </c>
    </row>
    <row r="46" spans="1:7" ht="38.25" x14ac:dyDescent="0.25">
      <c r="A46" s="3">
        <f t="shared" si="0"/>
        <v>39</v>
      </c>
      <c r="B46" s="98" t="s">
        <v>65</v>
      </c>
      <c r="C46" s="99" t="s">
        <v>53</v>
      </c>
      <c r="D46" s="15">
        <v>44774</v>
      </c>
      <c r="E46" s="37" t="s">
        <v>44</v>
      </c>
      <c r="F46" s="58">
        <v>5500</v>
      </c>
      <c r="G46" s="1" t="s">
        <v>1261</v>
      </c>
    </row>
    <row r="47" spans="1:7" ht="38.25" x14ac:dyDescent="0.25">
      <c r="A47" s="3">
        <f t="shared" si="0"/>
        <v>40</v>
      </c>
      <c r="B47" s="98" t="s">
        <v>55</v>
      </c>
      <c r="C47" s="99" t="s">
        <v>53</v>
      </c>
      <c r="D47" s="15">
        <v>44866</v>
      </c>
      <c r="E47" s="37" t="s">
        <v>44</v>
      </c>
      <c r="F47" s="58">
        <v>2200</v>
      </c>
      <c r="G47" s="1" t="s">
        <v>1261</v>
      </c>
    </row>
    <row r="48" spans="1:7" ht="38.25" x14ac:dyDescent="0.25">
      <c r="A48" s="3">
        <f t="shared" si="0"/>
        <v>41</v>
      </c>
      <c r="B48" s="98" t="s">
        <v>56</v>
      </c>
      <c r="C48" s="99" t="s">
        <v>53</v>
      </c>
      <c r="D48" s="15">
        <v>44866</v>
      </c>
      <c r="E48" s="37" t="s">
        <v>44</v>
      </c>
      <c r="F48" s="58">
        <v>2200</v>
      </c>
      <c r="G48" s="1" t="s">
        <v>1261</v>
      </c>
    </row>
    <row r="49" spans="1:7" ht="38.25" x14ac:dyDescent="0.25">
      <c r="A49" s="3">
        <f t="shared" si="0"/>
        <v>42</v>
      </c>
      <c r="B49" s="98" t="s">
        <v>57</v>
      </c>
      <c r="C49" s="99" t="s">
        <v>53</v>
      </c>
      <c r="D49" s="15">
        <v>44866</v>
      </c>
      <c r="E49" s="37" t="s">
        <v>44</v>
      </c>
      <c r="F49" s="58">
        <v>4800</v>
      </c>
      <c r="G49" s="1" t="s">
        <v>1261</v>
      </c>
    </row>
    <row r="50" spans="1:7" ht="38.25" x14ac:dyDescent="0.25">
      <c r="A50" s="3">
        <f t="shared" si="0"/>
        <v>43</v>
      </c>
      <c r="B50" s="98" t="s">
        <v>58</v>
      </c>
      <c r="C50" s="99" t="s">
        <v>53</v>
      </c>
      <c r="D50" s="15">
        <v>44866</v>
      </c>
      <c r="E50" s="37" t="s">
        <v>44</v>
      </c>
      <c r="F50" s="58">
        <v>4800</v>
      </c>
      <c r="G50" s="1" t="s">
        <v>1261</v>
      </c>
    </row>
    <row r="51" spans="1:7" ht="38.25" x14ac:dyDescent="0.25">
      <c r="A51" s="3">
        <f t="shared" si="0"/>
        <v>44</v>
      </c>
      <c r="B51" s="98" t="s">
        <v>1249</v>
      </c>
      <c r="C51" s="99" t="s">
        <v>53</v>
      </c>
      <c r="D51" s="15">
        <v>44866</v>
      </c>
      <c r="E51" s="37" t="s">
        <v>44</v>
      </c>
      <c r="F51" s="58">
        <v>1800</v>
      </c>
      <c r="G51" s="1" t="s">
        <v>1261</v>
      </c>
    </row>
    <row r="52" spans="1:7" ht="38.25" x14ac:dyDescent="0.25">
      <c r="A52" s="3">
        <f t="shared" si="0"/>
        <v>45</v>
      </c>
      <c r="B52" s="98" t="s">
        <v>60</v>
      </c>
      <c r="C52" s="99" t="s">
        <v>53</v>
      </c>
      <c r="D52" s="15">
        <v>44866</v>
      </c>
      <c r="E52" s="37" t="s">
        <v>44</v>
      </c>
      <c r="F52" s="58">
        <v>1700</v>
      </c>
      <c r="G52" s="1" t="s">
        <v>1261</v>
      </c>
    </row>
    <row r="53" spans="1:7" ht="38.25" x14ac:dyDescent="0.25">
      <c r="A53" s="3">
        <f t="shared" si="0"/>
        <v>46</v>
      </c>
      <c r="B53" s="98" t="s">
        <v>1250</v>
      </c>
      <c r="C53" s="99" t="s">
        <v>53</v>
      </c>
      <c r="D53" s="15">
        <v>44866</v>
      </c>
      <c r="E53" s="37" t="s">
        <v>44</v>
      </c>
      <c r="F53" s="58">
        <v>1700</v>
      </c>
      <c r="G53" s="1" t="s">
        <v>1261</v>
      </c>
    </row>
    <row r="54" spans="1:7" ht="38.25" x14ac:dyDescent="0.25">
      <c r="A54" s="3">
        <f t="shared" si="0"/>
        <v>47</v>
      </c>
      <c r="B54" s="98" t="s">
        <v>1251</v>
      </c>
      <c r="C54" s="99" t="s">
        <v>53</v>
      </c>
      <c r="D54" s="15">
        <v>44866</v>
      </c>
      <c r="E54" s="37" t="s">
        <v>44</v>
      </c>
      <c r="F54" s="58">
        <v>1100</v>
      </c>
      <c r="G54" s="1" t="s">
        <v>1261</v>
      </c>
    </row>
    <row r="55" spans="1:7" ht="38.25" x14ac:dyDescent="0.25">
      <c r="A55" s="3">
        <f t="shared" si="0"/>
        <v>48</v>
      </c>
      <c r="B55" s="98" t="s">
        <v>63</v>
      </c>
      <c r="C55" s="99" t="s">
        <v>53</v>
      </c>
      <c r="D55" s="15">
        <v>44866</v>
      </c>
      <c r="E55" s="37" t="s">
        <v>44</v>
      </c>
      <c r="F55" s="58">
        <v>1100</v>
      </c>
      <c r="G55" s="1" t="s">
        <v>1261</v>
      </c>
    </row>
    <row r="56" spans="1:7" ht="38.25" x14ac:dyDescent="0.25">
      <c r="A56" s="3">
        <f t="shared" si="0"/>
        <v>49</v>
      </c>
      <c r="B56" s="98" t="s">
        <v>64</v>
      </c>
      <c r="C56" s="99" t="s">
        <v>53</v>
      </c>
      <c r="D56" s="15">
        <v>44866</v>
      </c>
      <c r="E56" s="5" t="s">
        <v>38</v>
      </c>
      <c r="F56" s="58">
        <v>700</v>
      </c>
      <c r="G56" s="1" t="s">
        <v>1261</v>
      </c>
    </row>
    <row r="57" spans="1:7" ht="38.25" x14ac:dyDescent="0.25">
      <c r="A57" s="3">
        <f t="shared" si="0"/>
        <v>50</v>
      </c>
      <c r="B57" s="98" t="s">
        <v>52</v>
      </c>
      <c r="C57" s="99" t="s">
        <v>53</v>
      </c>
      <c r="D57" s="15">
        <v>45047</v>
      </c>
      <c r="E57" s="5" t="s">
        <v>38</v>
      </c>
      <c r="F57" s="58">
        <v>950</v>
      </c>
      <c r="G57" s="1" t="s">
        <v>1261</v>
      </c>
    </row>
    <row r="58" spans="1:7" ht="38.25" x14ac:dyDescent="0.25">
      <c r="A58" s="3">
        <f t="shared" si="0"/>
        <v>51</v>
      </c>
      <c r="B58" s="98" t="s">
        <v>54</v>
      </c>
      <c r="C58" s="99" t="s">
        <v>53</v>
      </c>
      <c r="D58" s="15">
        <v>45061</v>
      </c>
      <c r="E58" s="5" t="s">
        <v>38</v>
      </c>
      <c r="F58" s="58">
        <v>950</v>
      </c>
      <c r="G58" s="1" t="s">
        <v>1261</v>
      </c>
    </row>
    <row r="59" spans="1:7" ht="38.25" x14ac:dyDescent="0.25">
      <c r="A59" s="3">
        <f t="shared" si="0"/>
        <v>52</v>
      </c>
      <c r="B59" s="98" t="s">
        <v>55</v>
      </c>
      <c r="C59" s="99" t="s">
        <v>53</v>
      </c>
      <c r="D59" s="15">
        <v>45066</v>
      </c>
      <c r="E59" s="37" t="s">
        <v>44</v>
      </c>
      <c r="F59" s="58">
        <v>2200</v>
      </c>
      <c r="G59" s="1" t="s">
        <v>1261</v>
      </c>
    </row>
    <row r="60" spans="1:7" ht="38.25" x14ac:dyDescent="0.25">
      <c r="A60" s="3">
        <f t="shared" si="0"/>
        <v>53</v>
      </c>
      <c r="B60" s="98" t="s">
        <v>56</v>
      </c>
      <c r="C60" s="99" t="s">
        <v>53</v>
      </c>
      <c r="D60" s="15">
        <v>45066</v>
      </c>
      <c r="E60" s="37" t="s">
        <v>44</v>
      </c>
      <c r="F60" s="58">
        <v>2200</v>
      </c>
      <c r="G60" s="1" t="s">
        <v>1261</v>
      </c>
    </row>
    <row r="61" spans="1:7" ht="38.25" x14ac:dyDescent="0.25">
      <c r="A61" s="3">
        <f t="shared" si="0"/>
        <v>54</v>
      </c>
      <c r="B61" s="98" t="s">
        <v>57</v>
      </c>
      <c r="C61" s="99" t="s">
        <v>53</v>
      </c>
      <c r="D61" s="15">
        <v>45066</v>
      </c>
      <c r="E61" s="37" t="s">
        <v>44</v>
      </c>
      <c r="F61" s="58">
        <v>4800</v>
      </c>
      <c r="G61" s="1" t="s">
        <v>1261</v>
      </c>
    </row>
    <row r="62" spans="1:7" ht="38.25" x14ac:dyDescent="0.25">
      <c r="A62" s="3">
        <f t="shared" si="0"/>
        <v>55</v>
      </c>
      <c r="B62" s="98" t="s">
        <v>58</v>
      </c>
      <c r="C62" s="99" t="s">
        <v>53</v>
      </c>
      <c r="D62" s="15">
        <v>45066</v>
      </c>
      <c r="E62" s="37" t="s">
        <v>44</v>
      </c>
      <c r="F62" s="58">
        <v>4800</v>
      </c>
      <c r="G62" s="1" t="s">
        <v>1261</v>
      </c>
    </row>
    <row r="63" spans="1:7" ht="38.25" x14ac:dyDescent="0.25">
      <c r="A63" s="3">
        <f t="shared" si="0"/>
        <v>56</v>
      </c>
      <c r="B63" s="98" t="s">
        <v>1249</v>
      </c>
      <c r="C63" s="99" t="s">
        <v>53</v>
      </c>
      <c r="D63" s="15">
        <v>45066</v>
      </c>
      <c r="E63" s="37" t="s">
        <v>44</v>
      </c>
      <c r="F63" s="58">
        <v>1800</v>
      </c>
      <c r="G63" s="1" t="s">
        <v>1261</v>
      </c>
    </row>
    <row r="64" spans="1:7" ht="38.25" x14ac:dyDescent="0.25">
      <c r="A64" s="3">
        <f t="shared" si="0"/>
        <v>57</v>
      </c>
      <c r="B64" s="98" t="s">
        <v>60</v>
      </c>
      <c r="C64" s="99" t="s">
        <v>53</v>
      </c>
      <c r="D64" s="15">
        <v>45066</v>
      </c>
      <c r="E64" s="37" t="s">
        <v>44</v>
      </c>
      <c r="F64" s="58">
        <v>1700</v>
      </c>
      <c r="G64" s="1" t="s">
        <v>1261</v>
      </c>
    </row>
    <row r="65" spans="1:7" ht="38.25" x14ac:dyDescent="0.25">
      <c r="A65" s="3">
        <f t="shared" si="0"/>
        <v>58</v>
      </c>
      <c r="B65" s="98" t="s">
        <v>1250</v>
      </c>
      <c r="C65" s="99" t="s">
        <v>53</v>
      </c>
      <c r="D65" s="15">
        <v>45066</v>
      </c>
      <c r="E65" s="37" t="s">
        <v>44</v>
      </c>
      <c r="F65" s="58">
        <v>1700</v>
      </c>
      <c r="G65" s="1" t="s">
        <v>1261</v>
      </c>
    </row>
    <row r="66" spans="1:7" ht="38.25" x14ac:dyDescent="0.25">
      <c r="A66" s="3">
        <f t="shared" si="0"/>
        <v>59</v>
      </c>
      <c r="B66" s="98" t="s">
        <v>1251</v>
      </c>
      <c r="C66" s="99" t="s">
        <v>53</v>
      </c>
      <c r="D66" s="15">
        <v>45066</v>
      </c>
      <c r="E66" s="37" t="s">
        <v>44</v>
      </c>
      <c r="F66" s="58">
        <v>1100</v>
      </c>
      <c r="G66" s="1" t="s">
        <v>1261</v>
      </c>
    </row>
    <row r="67" spans="1:7" ht="38.25" x14ac:dyDescent="0.25">
      <c r="A67" s="3">
        <f t="shared" si="0"/>
        <v>60</v>
      </c>
      <c r="B67" s="98" t="s">
        <v>63</v>
      </c>
      <c r="C67" s="99" t="s">
        <v>53</v>
      </c>
      <c r="D67" s="15">
        <v>45066</v>
      </c>
      <c r="E67" s="37" t="s">
        <v>44</v>
      </c>
      <c r="F67" s="58">
        <v>1100</v>
      </c>
      <c r="G67" s="1" t="s">
        <v>1261</v>
      </c>
    </row>
    <row r="68" spans="1:7" ht="38.25" x14ac:dyDescent="0.25">
      <c r="A68" s="3">
        <f t="shared" si="0"/>
        <v>61</v>
      </c>
      <c r="B68" s="98" t="s">
        <v>64</v>
      </c>
      <c r="C68" s="99" t="s">
        <v>53</v>
      </c>
      <c r="D68" s="15">
        <v>45066</v>
      </c>
      <c r="E68" s="37" t="s">
        <v>44</v>
      </c>
      <c r="F68" s="58">
        <v>700</v>
      </c>
      <c r="G68" s="1" t="s">
        <v>1261</v>
      </c>
    </row>
    <row r="69" spans="1:7" ht="38.25" x14ac:dyDescent="0.25">
      <c r="A69" s="3">
        <f t="shared" si="0"/>
        <v>62</v>
      </c>
      <c r="B69" s="98" t="s">
        <v>65</v>
      </c>
      <c r="C69" s="99" t="s">
        <v>53</v>
      </c>
      <c r="D69" s="15">
        <v>45139</v>
      </c>
      <c r="E69" s="37" t="s">
        <v>44</v>
      </c>
      <c r="F69" s="58">
        <v>5800</v>
      </c>
      <c r="G69" s="1" t="s">
        <v>1261</v>
      </c>
    </row>
    <row r="70" spans="1:7" ht="38.25" x14ac:dyDescent="0.25">
      <c r="A70" s="3">
        <f t="shared" si="0"/>
        <v>63</v>
      </c>
      <c r="B70" s="98" t="s">
        <v>55</v>
      </c>
      <c r="C70" s="99" t="s">
        <v>53</v>
      </c>
      <c r="D70" s="15">
        <v>45231</v>
      </c>
      <c r="E70" s="37" t="s">
        <v>44</v>
      </c>
      <c r="F70" s="58">
        <v>2500</v>
      </c>
      <c r="G70" s="1" t="s">
        <v>1261</v>
      </c>
    </row>
    <row r="71" spans="1:7" ht="38.25" x14ac:dyDescent="0.25">
      <c r="A71" s="3">
        <f t="shared" si="0"/>
        <v>64</v>
      </c>
      <c r="B71" s="98" t="s">
        <v>56</v>
      </c>
      <c r="C71" s="99" t="s">
        <v>53</v>
      </c>
      <c r="D71" s="15">
        <v>45231</v>
      </c>
      <c r="E71" s="37" t="s">
        <v>44</v>
      </c>
      <c r="F71" s="58">
        <v>2500</v>
      </c>
      <c r="G71" s="1" t="s">
        <v>1261</v>
      </c>
    </row>
    <row r="72" spans="1:7" ht="38.25" x14ac:dyDescent="0.25">
      <c r="A72" s="3">
        <f t="shared" si="0"/>
        <v>65</v>
      </c>
      <c r="B72" s="98" t="s">
        <v>57</v>
      </c>
      <c r="C72" s="99" t="s">
        <v>53</v>
      </c>
      <c r="D72" s="15">
        <v>45231</v>
      </c>
      <c r="E72" s="37" t="s">
        <v>44</v>
      </c>
      <c r="F72" s="58">
        <v>5000</v>
      </c>
      <c r="G72" s="1" t="s">
        <v>1261</v>
      </c>
    </row>
    <row r="73" spans="1:7" ht="38.25" x14ac:dyDescent="0.25">
      <c r="A73" s="3">
        <f t="shared" si="0"/>
        <v>66</v>
      </c>
      <c r="B73" s="98" t="s">
        <v>58</v>
      </c>
      <c r="C73" s="99" t="s">
        <v>53</v>
      </c>
      <c r="D73" s="15">
        <v>45231</v>
      </c>
      <c r="E73" s="37" t="s">
        <v>44</v>
      </c>
      <c r="F73" s="58">
        <v>5000</v>
      </c>
      <c r="G73" s="1" t="s">
        <v>1261</v>
      </c>
    </row>
    <row r="74" spans="1:7" ht="38.25" x14ac:dyDescent="0.25">
      <c r="A74" s="3">
        <f t="shared" ref="A74:A137" si="1">A73+1</f>
        <v>67</v>
      </c>
      <c r="B74" s="98" t="s">
        <v>1249</v>
      </c>
      <c r="C74" s="99" t="s">
        <v>53</v>
      </c>
      <c r="D74" s="15">
        <v>45231</v>
      </c>
      <c r="E74" s="37" t="s">
        <v>44</v>
      </c>
      <c r="F74" s="58">
        <v>2000</v>
      </c>
      <c r="G74" s="1" t="s">
        <v>1261</v>
      </c>
    </row>
    <row r="75" spans="1:7" ht="38.25" x14ac:dyDescent="0.25">
      <c r="A75" s="3">
        <f t="shared" si="1"/>
        <v>68</v>
      </c>
      <c r="B75" s="98" t="s">
        <v>60</v>
      </c>
      <c r="C75" s="99" t="s">
        <v>53</v>
      </c>
      <c r="D75" s="15">
        <v>45231</v>
      </c>
      <c r="E75" s="37" t="s">
        <v>44</v>
      </c>
      <c r="F75" s="58">
        <v>2000</v>
      </c>
      <c r="G75" s="1" t="s">
        <v>1261</v>
      </c>
    </row>
    <row r="76" spans="1:7" ht="38.25" x14ac:dyDescent="0.25">
      <c r="A76" s="3">
        <f t="shared" si="1"/>
        <v>69</v>
      </c>
      <c r="B76" s="98" t="s">
        <v>1250</v>
      </c>
      <c r="C76" s="99" t="s">
        <v>53</v>
      </c>
      <c r="D76" s="15">
        <v>45231</v>
      </c>
      <c r="E76" s="37" t="s">
        <v>44</v>
      </c>
      <c r="F76" s="58">
        <v>2000</v>
      </c>
      <c r="G76" s="1" t="s">
        <v>1261</v>
      </c>
    </row>
    <row r="77" spans="1:7" ht="38.25" x14ac:dyDescent="0.25">
      <c r="A77" s="3">
        <f t="shared" si="1"/>
        <v>70</v>
      </c>
      <c r="B77" s="98" t="s">
        <v>1251</v>
      </c>
      <c r="C77" s="99" t="s">
        <v>53</v>
      </c>
      <c r="D77" s="15">
        <v>45231</v>
      </c>
      <c r="E77" s="37" t="s">
        <v>44</v>
      </c>
      <c r="F77" s="58">
        <v>1300</v>
      </c>
      <c r="G77" s="1" t="s">
        <v>1261</v>
      </c>
    </row>
    <row r="78" spans="1:7" ht="38.25" x14ac:dyDescent="0.25">
      <c r="A78" s="3">
        <f t="shared" si="1"/>
        <v>71</v>
      </c>
      <c r="B78" s="98" t="s">
        <v>63</v>
      </c>
      <c r="C78" s="99" t="s">
        <v>53</v>
      </c>
      <c r="D78" s="15">
        <v>45231</v>
      </c>
      <c r="E78" s="37" t="s">
        <v>44</v>
      </c>
      <c r="F78" s="58">
        <v>1300</v>
      </c>
      <c r="G78" s="1" t="s">
        <v>1261</v>
      </c>
    </row>
    <row r="79" spans="1:7" ht="38.25" x14ac:dyDescent="0.25">
      <c r="A79" s="3">
        <f t="shared" si="1"/>
        <v>72</v>
      </c>
      <c r="B79" s="98" t="s">
        <v>64</v>
      </c>
      <c r="C79" s="99" t="s">
        <v>53</v>
      </c>
      <c r="D79" s="15">
        <v>45231</v>
      </c>
      <c r="E79" s="37" t="s">
        <v>44</v>
      </c>
      <c r="F79" s="58">
        <v>900</v>
      </c>
      <c r="G79" s="1" t="s">
        <v>1261</v>
      </c>
    </row>
    <row r="80" spans="1:7" ht="38.25" x14ac:dyDescent="0.25">
      <c r="A80" s="3">
        <f t="shared" si="1"/>
        <v>73</v>
      </c>
      <c r="B80" s="98" t="s">
        <v>52</v>
      </c>
      <c r="C80" s="99" t="s">
        <v>53</v>
      </c>
      <c r="D80" s="15">
        <v>45413</v>
      </c>
      <c r="E80" s="5" t="s">
        <v>38</v>
      </c>
      <c r="F80" s="58">
        <v>950</v>
      </c>
      <c r="G80" s="1" t="s">
        <v>1261</v>
      </c>
    </row>
    <row r="81" spans="1:7" ht="38.25" x14ac:dyDescent="0.25">
      <c r="A81" s="3">
        <f t="shared" si="1"/>
        <v>74</v>
      </c>
      <c r="B81" s="98" t="s">
        <v>54</v>
      </c>
      <c r="C81" s="99" t="s">
        <v>53</v>
      </c>
      <c r="D81" s="15">
        <v>45427</v>
      </c>
      <c r="E81" s="5" t="s">
        <v>38</v>
      </c>
      <c r="F81" s="58">
        <v>950</v>
      </c>
      <c r="G81" s="1" t="s">
        <v>1261</v>
      </c>
    </row>
    <row r="82" spans="1:7" ht="38.25" x14ac:dyDescent="0.25">
      <c r="A82" s="3">
        <f t="shared" si="1"/>
        <v>75</v>
      </c>
      <c r="B82" s="98" t="s">
        <v>55</v>
      </c>
      <c r="C82" s="99" t="s">
        <v>53</v>
      </c>
      <c r="D82" s="15">
        <v>45432</v>
      </c>
      <c r="E82" s="37" t="s">
        <v>44</v>
      </c>
      <c r="F82" s="58">
        <v>2500</v>
      </c>
      <c r="G82" s="1" t="s">
        <v>1261</v>
      </c>
    </row>
    <row r="83" spans="1:7" ht="38.25" x14ac:dyDescent="0.25">
      <c r="A83" s="3">
        <f t="shared" si="1"/>
        <v>76</v>
      </c>
      <c r="B83" s="98" t="s">
        <v>56</v>
      </c>
      <c r="C83" s="99" t="s">
        <v>53</v>
      </c>
      <c r="D83" s="15">
        <v>45432</v>
      </c>
      <c r="E83" s="37" t="s">
        <v>44</v>
      </c>
      <c r="F83" s="58">
        <v>2500</v>
      </c>
      <c r="G83" s="1" t="s">
        <v>1261</v>
      </c>
    </row>
    <row r="84" spans="1:7" ht="38.25" x14ac:dyDescent="0.25">
      <c r="A84" s="3">
        <f t="shared" si="1"/>
        <v>77</v>
      </c>
      <c r="B84" s="98" t="s">
        <v>57</v>
      </c>
      <c r="C84" s="99" t="s">
        <v>53</v>
      </c>
      <c r="D84" s="15">
        <v>45432</v>
      </c>
      <c r="E84" s="37" t="s">
        <v>44</v>
      </c>
      <c r="F84" s="58">
        <v>5000</v>
      </c>
      <c r="G84" s="1" t="s">
        <v>1261</v>
      </c>
    </row>
    <row r="85" spans="1:7" ht="38.25" x14ac:dyDescent="0.25">
      <c r="A85" s="3">
        <f t="shared" si="1"/>
        <v>78</v>
      </c>
      <c r="B85" s="98" t="s">
        <v>58</v>
      </c>
      <c r="C85" s="99" t="s">
        <v>53</v>
      </c>
      <c r="D85" s="15">
        <v>45432</v>
      </c>
      <c r="E85" s="37" t="s">
        <v>44</v>
      </c>
      <c r="F85" s="58">
        <v>5000</v>
      </c>
      <c r="G85" s="1" t="s">
        <v>1261</v>
      </c>
    </row>
    <row r="86" spans="1:7" ht="38.25" x14ac:dyDescent="0.25">
      <c r="A86" s="3">
        <f t="shared" si="1"/>
        <v>79</v>
      </c>
      <c r="B86" s="98" t="s">
        <v>1249</v>
      </c>
      <c r="C86" s="99" t="s">
        <v>53</v>
      </c>
      <c r="D86" s="15">
        <v>45432</v>
      </c>
      <c r="E86" s="37" t="s">
        <v>44</v>
      </c>
      <c r="F86" s="58">
        <v>2000</v>
      </c>
      <c r="G86" s="1" t="s">
        <v>1261</v>
      </c>
    </row>
    <row r="87" spans="1:7" ht="38.25" x14ac:dyDescent="0.25">
      <c r="A87" s="3">
        <f t="shared" si="1"/>
        <v>80</v>
      </c>
      <c r="B87" s="98" t="s">
        <v>60</v>
      </c>
      <c r="C87" s="99" t="s">
        <v>53</v>
      </c>
      <c r="D87" s="15">
        <v>45432</v>
      </c>
      <c r="E87" s="37" t="s">
        <v>44</v>
      </c>
      <c r="F87" s="58">
        <v>2000</v>
      </c>
      <c r="G87" s="1" t="s">
        <v>1261</v>
      </c>
    </row>
    <row r="88" spans="1:7" ht="38.25" x14ac:dyDescent="0.25">
      <c r="A88" s="3">
        <f t="shared" si="1"/>
        <v>81</v>
      </c>
      <c r="B88" s="98" t="s">
        <v>1250</v>
      </c>
      <c r="C88" s="99" t="s">
        <v>53</v>
      </c>
      <c r="D88" s="15">
        <v>45432</v>
      </c>
      <c r="E88" s="37" t="s">
        <v>44</v>
      </c>
      <c r="F88" s="58">
        <v>2000</v>
      </c>
      <c r="G88" s="1" t="s">
        <v>1261</v>
      </c>
    </row>
    <row r="89" spans="1:7" ht="38.25" x14ac:dyDescent="0.25">
      <c r="A89" s="3">
        <f t="shared" si="1"/>
        <v>82</v>
      </c>
      <c r="B89" s="98" t="s">
        <v>1251</v>
      </c>
      <c r="C89" s="99" t="s">
        <v>53</v>
      </c>
      <c r="D89" s="15">
        <v>45432</v>
      </c>
      <c r="E89" s="37" t="s">
        <v>44</v>
      </c>
      <c r="F89" s="58">
        <v>1300</v>
      </c>
      <c r="G89" s="1" t="s">
        <v>1261</v>
      </c>
    </row>
    <row r="90" spans="1:7" ht="38.25" x14ac:dyDescent="0.25">
      <c r="A90" s="3">
        <f t="shared" si="1"/>
        <v>83</v>
      </c>
      <c r="B90" s="98" t="s">
        <v>63</v>
      </c>
      <c r="C90" s="99" t="s">
        <v>53</v>
      </c>
      <c r="D90" s="15">
        <v>45432</v>
      </c>
      <c r="E90" s="37" t="s">
        <v>44</v>
      </c>
      <c r="F90" s="58">
        <v>1300</v>
      </c>
      <c r="G90" s="1" t="s">
        <v>1261</v>
      </c>
    </row>
    <row r="91" spans="1:7" ht="38.25" x14ac:dyDescent="0.25">
      <c r="A91" s="3">
        <f t="shared" si="1"/>
        <v>84</v>
      </c>
      <c r="B91" s="98" t="s">
        <v>64</v>
      </c>
      <c r="C91" s="99" t="s">
        <v>53</v>
      </c>
      <c r="D91" s="15">
        <v>45432</v>
      </c>
      <c r="E91" s="37" t="s">
        <v>44</v>
      </c>
      <c r="F91" s="58">
        <v>900</v>
      </c>
      <c r="G91" s="1" t="s">
        <v>1261</v>
      </c>
    </row>
    <row r="92" spans="1:7" ht="38.25" x14ac:dyDescent="0.25">
      <c r="A92" s="3">
        <f t="shared" si="1"/>
        <v>85</v>
      </c>
      <c r="B92" s="98" t="s">
        <v>65</v>
      </c>
      <c r="C92" s="99" t="s">
        <v>53</v>
      </c>
      <c r="D92" s="15">
        <v>45505</v>
      </c>
      <c r="E92" s="37" t="s">
        <v>44</v>
      </c>
      <c r="F92" s="58">
        <v>5800</v>
      </c>
      <c r="G92" s="1" t="s">
        <v>1261</v>
      </c>
    </row>
    <row r="93" spans="1:7" ht="38.25" x14ac:dyDescent="0.25">
      <c r="A93" s="3">
        <f t="shared" si="1"/>
        <v>86</v>
      </c>
      <c r="B93" s="1" t="s">
        <v>66</v>
      </c>
      <c r="C93" s="4">
        <v>2210570350</v>
      </c>
      <c r="D93" s="10">
        <v>44641</v>
      </c>
      <c r="E93" s="5" t="s">
        <v>38</v>
      </c>
      <c r="F93" s="61">
        <v>55</v>
      </c>
      <c r="G93" s="1" t="s">
        <v>67</v>
      </c>
    </row>
    <row r="94" spans="1:7" ht="38.25" x14ac:dyDescent="0.25">
      <c r="A94" s="3">
        <f t="shared" si="1"/>
        <v>87</v>
      </c>
      <c r="B94" s="1" t="s">
        <v>69</v>
      </c>
      <c r="C94" s="4">
        <v>2210570350</v>
      </c>
      <c r="D94" s="10">
        <v>44696</v>
      </c>
      <c r="E94" s="37" t="s">
        <v>44</v>
      </c>
      <c r="F94" s="61">
        <v>1342</v>
      </c>
      <c r="G94" s="1" t="s">
        <v>67</v>
      </c>
    </row>
    <row r="95" spans="1:7" ht="38.25" x14ac:dyDescent="0.25">
      <c r="A95" s="3">
        <f t="shared" si="1"/>
        <v>88</v>
      </c>
      <c r="B95" s="1" t="s">
        <v>70</v>
      </c>
      <c r="C95" s="4">
        <v>2210570350</v>
      </c>
      <c r="D95" s="10">
        <v>44696</v>
      </c>
      <c r="E95" s="5" t="s">
        <v>38</v>
      </c>
      <c r="F95" s="61">
        <v>975</v>
      </c>
      <c r="G95" s="1" t="s">
        <v>67</v>
      </c>
    </row>
    <row r="96" spans="1:7" ht="38.25" x14ac:dyDescent="0.25">
      <c r="A96" s="3">
        <f t="shared" si="1"/>
        <v>89</v>
      </c>
      <c r="B96" s="1" t="s">
        <v>71</v>
      </c>
      <c r="C96" s="4">
        <v>2210570350</v>
      </c>
      <c r="D96" s="10">
        <v>44696</v>
      </c>
      <c r="E96" s="5" t="s">
        <v>38</v>
      </c>
      <c r="F96" s="61">
        <v>457</v>
      </c>
      <c r="G96" s="1" t="s">
        <v>67</v>
      </c>
    </row>
    <row r="97" spans="1:7" ht="38.25" x14ac:dyDescent="0.25">
      <c r="A97" s="3">
        <f t="shared" si="1"/>
        <v>90</v>
      </c>
      <c r="B97" s="1" t="s">
        <v>1252</v>
      </c>
      <c r="C97" s="4">
        <v>2210570350</v>
      </c>
      <c r="D97" s="10">
        <v>44696</v>
      </c>
      <c r="E97" s="5" t="s">
        <v>38</v>
      </c>
      <c r="F97" s="61">
        <v>999</v>
      </c>
      <c r="G97" s="1" t="s">
        <v>67</v>
      </c>
    </row>
    <row r="98" spans="1:7" ht="38.25" x14ac:dyDescent="0.25">
      <c r="A98" s="3">
        <f t="shared" si="1"/>
        <v>91</v>
      </c>
      <c r="B98" s="1" t="s">
        <v>72</v>
      </c>
      <c r="C98" s="4">
        <v>2210570350</v>
      </c>
      <c r="D98" s="10">
        <v>44696</v>
      </c>
      <c r="E98" s="5" t="s">
        <v>38</v>
      </c>
      <c r="F98" s="61">
        <v>178</v>
      </c>
      <c r="G98" s="1" t="s">
        <v>67</v>
      </c>
    </row>
    <row r="99" spans="1:7" ht="51" x14ac:dyDescent="0.25">
      <c r="A99" s="3">
        <f t="shared" si="1"/>
        <v>92</v>
      </c>
      <c r="B99" s="1" t="s">
        <v>73</v>
      </c>
      <c r="C99" s="4">
        <v>2210570350</v>
      </c>
      <c r="D99" s="10">
        <v>44696</v>
      </c>
      <c r="E99" s="5" t="s">
        <v>38</v>
      </c>
      <c r="F99" s="61">
        <v>668</v>
      </c>
      <c r="G99" s="1" t="s">
        <v>67</v>
      </c>
    </row>
    <row r="100" spans="1:7" ht="38.25" x14ac:dyDescent="0.25">
      <c r="A100" s="3">
        <f t="shared" si="1"/>
        <v>93</v>
      </c>
      <c r="B100" s="3" t="s">
        <v>74</v>
      </c>
      <c r="C100" s="4">
        <v>2210570350</v>
      </c>
      <c r="D100" s="10">
        <v>44880</v>
      </c>
      <c r="E100" s="5" t="s">
        <v>38</v>
      </c>
      <c r="F100" s="61">
        <v>20</v>
      </c>
      <c r="G100" s="1" t="s">
        <v>67</v>
      </c>
    </row>
    <row r="101" spans="1:7" ht="38.25" x14ac:dyDescent="0.25">
      <c r="A101" s="3">
        <f t="shared" si="1"/>
        <v>94</v>
      </c>
      <c r="B101" s="1" t="s">
        <v>75</v>
      </c>
      <c r="C101" s="4">
        <v>2210570350</v>
      </c>
      <c r="D101" s="10">
        <v>44671</v>
      </c>
      <c r="E101" s="5" t="s">
        <v>38</v>
      </c>
      <c r="F101" s="61">
        <v>398</v>
      </c>
      <c r="G101" s="1" t="s">
        <v>67</v>
      </c>
    </row>
    <row r="102" spans="1:7" ht="38.25" x14ac:dyDescent="0.25">
      <c r="A102" s="3">
        <f t="shared" si="1"/>
        <v>95</v>
      </c>
      <c r="B102" s="100" t="s">
        <v>76</v>
      </c>
      <c r="C102" s="4">
        <v>2220575311</v>
      </c>
      <c r="D102" s="10">
        <v>44637</v>
      </c>
      <c r="E102" s="5" t="s">
        <v>38</v>
      </c>
      <c r="F102" s="58">
        <v>999.99</v>
      </c>
      <c r="G102" s="101" t="s">
        <v>77</v>
      </c>
    </row>
    <row r="103" spans="1:7" ht="38.25" x14ac:dyDescent="0.25">
      <c r="A103" s="3">
        <f t="shared" si="1"/>
        <v>96</v>
      </c>
      <c r="B103" s="100" t="s">
        <v>78</v>
      </c>
      <c r="C103" s="4">
        <v>2220575311</v>
      </c>
      <c r="D103" s="10">
        <v>44637</v>
      </c>
      <c r="E103" s="5" t="s">
        <v>38</v>
      </c>
      <c r="F103" s="102">
        <v>999.65</v>
      </c>
      <c r="G103" s="101" t="s">
        <v>77</v>
      </c>
    </row>
    <row r="104" spans="1:7" ht="38.25" x14ac:dyDescent="0.25">
      <c r="A104" s="3">
        <f t="shared" si="1"/>
        <v>97</v>
      </c>
      <c r="B104" s="100" t="s">
        <v>79</v>
      </c>
      <c r="C104" s="4">
        <v>2220575311</v>
      </c>
      <c r="D104" s="10">
        <v>44637</v>
      </c>
      <c r="E104" s="5" t="s">
        <v>38</v>
      </c>
      <c r="F104" s="103">
        <v>901.2</v>
      </c>
      <c r="G104" s="101" t="s">
        <v>77</v>
      </c>
    </row>
    <row r="105" spans="1:7" ht="38.25" x14ac:dyDescent="0.25">
      <c r="A105" s="3">
        <f t="shared" si="1"/>
        <v>98</v>
      </c>
      <c r="B105" s="100" t="s">
        <v>80</v>
      </c>
      <c r="C105" s="4">
        <v>2220575311</v>
      </c>
      <c r="D105" s="10">
        <v>44637</v>
      </c>
      <c r="E105" s="5" t="s">
        <v>38</v>
      </c>
      <c r="F105" s="104">
        <v>999.99</v>
      </c>
      <c r="G105" s="101" t="s">
        <v>77</v>
      </c>
    </row>
    <row r="106" spans="1:7" ht="38.25" x14ac:dyDescent="0.25">
      <c r="A106" s="3">
        <f t="shared" si="1"/>
        <v>99</v>
      </c>
      <c r="B106" s="100" t="s">
        <v>81</v>
      </c>
      <c r="C106" s="4">
        <v>2220575311</v>
      </c>
      <c r="D106" s="10">
        <v>44637</v>
      </c>
      <c r="E106" s="5" t="s">
        <v>38</v>
      </c>
      <c r="F106" s="104">
        <v>957.13</v>
      </c>
      <c r="G106" s="101" t="s">
        <v>77</v>
      </c>
    </row>
    <row r="107" spans="1:7" ht="38.25" x14ac:dyDescent="0.25">
      <c r="A107" s="3">
        <f t="shared" si="1"/>
        <v>100</v>
      </c>
      <c r="B107" s="38" t="s">
        <v>82</v>
      </c>
      <c r="C107" s="38" t="s">
        <v>1247</v>
      </c>
      <c r="D107" s="78">
        <v>44621</v>
      </c>
      <c r="E107" s="5" t="s">
        <v>38</v>
      </c>
      <c r="F107" s="105">
        <v>1219.45</v>
      </c>
      <c r="G107" s="38" t="s">
        <v>83</v>
      </c>
    </row>
    <row r="108" spans="1:7" ht="38.25" x14ac:dyDescent="0.25">
      <c r="A108" s="3">
        <f t="shared" si="1"/>
        <v>101</v>
      </c>
      <c r="B108" s="38" t="s">
        <v>84</v>
      </c>
      <c r="C108" s="38" t="s">
        <v>1247</v>
      </c>
      <c r="D108" s="78">
        <v>44621</v>
      </c>
      <c r="E108" s="5" t="s">
        <v>38</v>
      </c>
      <c r="F108" s="105">
        <v>945.46</v>
      </c>
      <c r="G108" s="38" t="s">
        <v>83</v>
      </c>
    </row>
    <row r="109" spans="1:7" ht="38.25" x14ac:dyDescent="0.25">
      <c r="A109" s="3">
        <f t="shared" si="1"/>
        <v>102</v>
      </c>
      <c r="B109" s="38" t="s">
        <v>85</v>
      </c>
      <c r="C109" s="38" t="s">
        <v>1247</v>
      </c>
      <c r="D109" s="78">
        <v>44621</v>
      </c>
      <c r="E109" s="5" t="s">
        <v>38</v>
      </c>
      <c r="F109" s="105">
        <v>1200.53</v>
      </c>
      <c r="G109" s="38" t="s">
        <v>83</v>
      </c>
    </row>
    <row r="110" spans="1:7" ht="38.25" x14ac:dyDescent="0.25">
      <c r="A110" s="3">
        <f t="shared" si="1"/>
        <v>103</v>
      </c>
      <c r="B110" s="38" t="s">
        <v>86</v>
      </c>
      <c r="C110" s="38" t="s">
        <v>1247</v>
      </c>
      <c r="D110" s="78">
        <v>44621</v>
      </c>
      <c r="E110" s="5" t="s">
        <v>38</v>
      </c>
      <c r="F110" s="105">
        <v>1174.8399999999999</v>
      </c>
      <c r="G110" s="38" t="s">
        <v>83</v>
      </c>
    </row>
    <row r="111" spans="1:7" ht="38.25" x14ac:dyDescent="0.25">
      <c r="A111" s="3">
        <f t="shared" si="1"/>
        <v>104</v>
      </c>
      <c r="B111" s="38" t="s">
        <v>87</v>
      </c>
      <c r="C111" s="38" t="s">
        <v>1247</v>
      </c>
      <c r="D111" s="78">
        <v>44621</v>
      </c>
      <c r="E111" s="5" t="s">
        <v>38</v>
      </c>
      <c r="F111" s="105">
        <v>964.39</v>
      </c>
      <c r="G111" s="38" t="s">
        <v>83</v>
      </c>
    </row>
    <row r="112" spans="1:7" ht="38.25" x14ac:dyDescent="0.25">
      <c r="A112" s="3">
        <f t="shared" si="1"/>
        <v>105</v>
      </c>
      <c r="B112" s="38" t="s">
        <v>88</v>
      </c>
      <c r="C112" s="38" t="s">
        <v>1247</v>
      </c>
      <c r="D112" s="78">
        <v>44621</v>
      </c>
      <c r="E112" s="5" t="s">
        <v>38</v>
      </c>
      <c r="F112" s="105">
        <v>729.6</v>
      </c>
      <c r="G112" s="38" t="s">
        <v>83</v>
      </c>
    </row>
    <row r="113" spans="1:7" ht="38.25" x14ac:dyDescent="0.25">
      <c r="A113" s="3">
        <f t="shared" si="1"/>
        <v>106</v>
      </c>
      <c r="B113" s="38" t="s">
        <v>89</v>
      </c>
      <c r="C113" s="38" t="s">
        <v>1247</v>
      </c>
      <c r="D113" s="78">
        <v>44621</v>
      </c>
      <c r="E113" s="5" t="s">
        <v>38</v>
      </c>
      <c r="F113" s="105">
        <v>1179.3</v>
      </c>
      <c r="G113" s="38" t="s">
        <v>83</v>
      </c>
    </row>
    <row r="114" spans="1:7" ht="38.25" x14ac:dyDescent="0.25">
      <c r="A114" s="3">
        <f t="shared" si="1"/>
        <v>107</v>
      </c>
      <c r="B114" s="38" t="s">
        <v>90</v>
      </c>
      <c r="C114" s="38" t="s">
        <v>1247</v>
      </c>
      <c r="D114" s="78">
        <v>44621</v>
      </c>
      <c r="E114" s="5" t="s">
        <v>38</v>
      </c>
      <c r="F114" s="105">
        <v>1126</v>
      </c>
      <c r="G114" s="38" t="s">
        <v>83</v>
      </c>
    </row>
    <row r="115" spans="1:7" ht="38.25" x14ac:dyDescent="0.25">
      <c r="A115" s="3">
        <f t="shared" si="1"/>
        <v>108</v>
      </c>
      <c r="B115" s="37" t="s">
        <v>91</v>
      </c>
      <c r="C115" s="37">
        <v>2210568385</v>
      </c>
      <c r="D115" s="78">
        <v>44713</v>
      </c>
      <c r="E115" s="5" t="s">
        <v>38</v>
      </c>
      <c r="F115" s="60">
        <f>(910000/1000)</f>
        <v>910</v>
      </c>
      <c r="G115" s="37" t="s">
        <v>92</v>
      </c>
    </row>
    <row r="116" spans="1:7" ht="38.25" x14ac:dyDescent="0.25">
      <c r="A116" s="3">
        <f t="shared" si="1"/>
        <v>109</v>
      </c>
      <c r="B116" s="37" t="s">
        <v>93</v>
      </c>
      <c r="C116" s="37">
        <v>2210568385</v>
      </c>
      <c r="D116" s="78">
        <v>44713</v>
      </c>
      <c r="E116" s="5" t="s">
        <v>38</v>
      </c>
      <c r="F116" s="60">
        <f>(731416.67/1000)</f>
        <v>731.41667000000007</v>
      </c>
      <c r="G116" s="37" t="s">
        <v>92</v>
      </c>
    </row>
    <row r="117" spans="1:7" ht="38.25" x14ac:dyDescent="0.25">
      <c r="A117" s="3">
        <f t="shared" si="1"/>
        <v>110</v>
      </c>
      <c r="B117" s="37" t="s">
        <v>94</v>
      </c>
      <c r="C117" s="37">
        <v>2210568385</v>
      </c>
      <c r="D117" s="78">
        <v>44713</v>
      </c>
      <c r="E117" s="5" t="s">
        <v>38</v>
      </c>
      <c r="F117" s="60">
        <f>(953500/1000)</f>
        <v>953.5</v>
      </c>
      <c r="G117" s="37" t="s">
        <v>92</v>
      </c>
    </row>
    <row r="118" spans="1:7" ht="38.25" x14ac:dyDescent="0.25">
      <c r="A118" s="3">
        <f t="shared" si="1"/>
        <v>111</v>
      </c>
      <c r="B118" s="37" t="s">
        <v>95</v>
      </c>
      <c r="C118" s="37">
        <v>2210568385</v>
      </c>
      <c r="D118" s="78">
        <v>44713</v>
      </c>
      <c r="E118" s="5" t="s">
        <v>38</v>
      </c>
      <c r="F118" s="60">
        <f>(500000/1000)</f>
        <v>500</v>
      </c>
      <c r="G118" s="37" t="s">
        <v>92</v>
      </c>
    </row>
    <row r="119" spans="1:7" ht="38.25" x14ac:dyDescent="0.25">
      <c r="A119" s="3">
        <f t="shared" si="1"/>
        <v>112</v>
      </c>
      <c r="B119" s="37" t="s">
        <v>96</v>
      </c>
      <c r="C119" s="37">
        <v>2210568385</v>
      </c>
      <c r="D119" s="78">
        <v>44713</v>
      </c>
      <c r="E119" s="5" t="s">
        <v>38</v>
      </c>
      <c r="F119" s="60">
        <f>(948165/1000)</f>
        <v>948.16499999999996</v>
      </c>
      <c r="G119" s="37" t="s">
        <v>92</v>
      </c>
    </row>
    <row r="120" spans="1:7" ht="25.5" x14ac:dyDescent="0.25">
      <c r="A120" s="3">
        <f t="shared" si="1"/>
        <v>113</v>
      </c>
      <c r="B120" s="100" t="s">
        <v>103</v>
      </c>
      <c r="C120" s="65">
        <v>2210571898</v>
      </c>
      <c r="D120" s="106">
        <v>44835</v>
      </c>
      <c r="E120" s="37" t="s">
        <v>44</v>
      </c>
      <c r="F120" s="107">
        <v>1258.1500000000001</v>
      </c>
      <c r="G120" s="100" t="s">
        <v>104</v>
      </c>
    </row>
    <row r="121" spans="1:7" ht="25.5" x14ac:dyDescent="0.25">
      <c r="A121" s="3">
        <f t="shared" si="1"/>
        <v>114</v>
      </c>
      <c r="B121" s="108" t="s">
        <v>105</v>
      </c>
      <c r="C121" s="65">
        <v>2210571898</v>
      </c>
      <c r="D121" s="106">
        <v>44621</v>
      </c>
      <c r="E121" s="37" t="s">
        <v>44</v>
      </c>
      <c r="F121" s="107">
        <v>1000</v>
      </c>
      <c r="G121" s="100" t="s">
        <v>104</v>
      </c>
    </row>
    <row r="122" spans="1:7" ht="25.5" x14ac:dyDescent="0.25">
      <c r="A122" s="3">
        <f t="shared" si="1"/>
        <v>115</v>
      </c>
      <c r="B122" s="108" t="s">
        <v>106</v>
      </c>
      <c r="C122" s="65">
        <v>2210571898</v>
      </c>
      <c r="D122" s="106">
        <v>44682</v>
      </c>
      <c r="E122" s="5" t="s">
        <v>38</v>
      </c>
      <c r="F122" s="107">
        <v>400</v>
      </c>
      <c r="G122" s="100" t="s">
        <v>104</v>
      </c>
    </row>
    <row r="123" spans="1:7" ht="25.5" x14ac:dyDescent="0.25">
      <c r="A123" s="3">
        <f t="shared" si="1"/>
        <v>116</v>
      </c>
      <c r="B123" s="108" t="s">
        <v>107</v>
      </c>
      <c r="C123" s="65">
        <v>2210571898</v>
      </c>
      <c r="D123" s="106">
        <v>44682</v>
      </c>
      <c r="E123" s="37" t="s">
        <v>44</v>
      </c>
      <c r="F123" s="107">
        <v>1200</v>
      </c>
      <c r="G123" s="100" t="s">
        <v>104</v>
      </c>
    </row>
    <row r="124" spans="1:7" ht="25.5" x14ac:dyDescent="0.25">
      <c r="A124" s="3">
        <f t="shared" si="1"/>
        <v>117</v>
      </c>
      <c r="B124" s="108" t="s">
        <v>108</v>
      </c>
      <c r="C124" s="65">
        <v>2210571898</v>
      </c>
      <c r="D124" s="106">
        <v>44682</v>
      </c>
      <c r="E124" s="37" t="s">
        <v>44</v>
      </c>
      <c r="F124" s="107">
        <v>1437.348</v>
      </c>
      <c r="G124" s="100" t="s">
        <v>104</v>
      </c>
    </row>
    <row r="125" spans="1:7" ht="25.5" x14ac:dyDescent="0.25">
      <c r="A125" s="3">
        <f t="shared" si="1"/>
        <v>118</v>
      </c>
      <c r="B125" s="108" t="s">
        <v>109</v>
      </c>
      <c r="C125" s="65">
        <v>2210571898</v>
      </c>
      <c r="D125" s="106">
        <v>44682</v>
      </c>
      <c r="E125" s="37" t="s">
        <v>44</v>
      </c>
      <c r="F125" s="107">
        <v>1800</v>
      </c>
      <c r="G125" s="100" t="s">
        <v>104</v>
      </c>
    </row>
    <row r="126" spans="1:7" ht="25.5" x14ac:dyDescent="0.25">
      <c r="A126" s="3">
        <f t="shared" si="1"/>
        <v>119</v>
      </c>
      <c r="B126" s="108" t="s">
        <v>1253</v>
      </c>
      <c r="C126" s="65">
        <v>2210571898</v>
      </c>
      <c r="D126" s="106">
        <v>44682</v>
      </c>
      <c r="E126" s="37" t="s">
        <v>44</v>
      </c>
      <c r="F126" s="107">
        <v>1462.345</v>
      </c>
      <c r="G126" s="100" t="s">
        <v>104</v>
      </c>
    </row>
    <row r="127" spans="1:7" ht="25.5" x14ac:dyDescent="0.25">
      <c r="A127" s="3">
        <f t="shared" si="1"/>
        <v>120</v>
      </c>
      <c r="B127" s="108" t="s">
        <v>110</v>
      </c>
      <c r="C127" s="65">
        <v>2210571898</v>
      </c>
      <c r="D127" s="106">
        <v>44682</v>
      </c>
      <c r="E127" s="5" t="s">
        <v>38</v>
      </c>
      <c r="F127" s="107">
        <v>1486.43</v>
      </c>
      <c r="G127" s="100" t="s">
        <v>104</v>
      </c>
    </row>
    <row r="128" spans="1:7" ht="25.5" x14ac:dyDescent="0.25">
      <c r="A128" s="3">
        <f t="shared" si="1"/>
        <v>121</v>
      </c>
      <c r="B128" s="108" t="s">
        <v>111</v>
      </c>
      <c r="C128" s="65">
        <v>2210571898</v>
      </c>
      <c r="D128" s="106">
        <v>44652</v>
      </c>
      <c r="E128" s="5" t="s">
        <v>38</v>
      </c>
      <c r="F128" s="107">
        <v>500</v>
      </c>
      <c r="G128" s="100" t="s">
        <v>104</v>
      </c>
    </row>
    <row r="129" spans="1:7" ht="25.5" x14ac:dyDescent="0.25">
      <c r="A129" s="3">
        <f t="shared" si="1"/>
        <v>122</v>
      </c>
      <c r="B129" s="108" t="s">
        <v>1254</v>
      </c>
      <c r="C129" s="65">
        <v>2210571898</v>
      </c>
      <c r="D129" s="106">
        <v>44652</v>
      </c>
      <c r="E129" s="5" t="s">
        <v>38</v>
      </c>
      <c r="F129" s="107">
        <v>139.76</v>
      </c>
      <c r="G129" s="100" t="s">
        <v>104</v>
      </c>
    </row>
    <row r="130" spans="1:7" ht="25.5" x14ac:dyDescent="0.25">
      <c r="A130" s="3">
        <f t="shared" si="1"/>
        <v>123</v>
      </c>
      <c r="B130" s="100" t="s">
        <v>112</v>
      </c>
      <c r="C130" s="65">
        <v>2210571898</v>
      </c>
      <c r="D130" s="106">
        <v>44743</v>
      </c>
      <c r="E130" s="5" t="s">
        <v>38</v>
      </c>
      <c r="F130" s="107">
        <v>500</v>
      </c>
      <c r="G130" s="100" t="s">
        <v>104</v>
      </c>
    </row>
    <row r="131" spans="1:7" ht="25.5" x14ac:dyDescent="0.25">
      <c r="A131" s="3">
        <f t="shared" si="1"/>
        <v>124</v>
      </c>
      <c r="B131" s="108" t="s">
        <v>113</v>
      </c>
      <c r="C131" s="65">
        <v>2210571898</v>
      </c>
      <c r="D131" s="106">
        <v>44743</v>
      </c>
      <c r="E131" s="5" t="s">
        <v>38</v>
      </c>
      <c r="F131" s="109">
        <v>350</v>
      </c>
      <c r="G131" s="100" t="s">
        <v>104</v>
      </c>
    </row>
    <row r="132" spans="1:7" ht="25.5" x14ac:dyDescent="0.25">
      <c r="A132" s="3">
        <f t="shared" si="1"/>
        <v>125</v>
      </c>
      <c r="B132" s="108" t="s">
        <v>114</v>
      </c>
      <c r="C132" s="65">
        <v>2210571898</v>
      </c>
      <c r="D132" s="106">
        <v>44805</v>
      </c>
      <c r="E132" s="5" t="s">
        <v>38</v>
      </c>
      <c r="F132" s="109">
        <v>200</v>
      </c>
      <c r="G132" s="100" t="s">
        <v>104</v>
      </c>
    </row>
    <row r="133" spans="1:7" ht="25.5" x14ac:dyDescent="0.25">
      <c r="A133" s="3">
        <f t="shared" si="1"/>
        <v>126</v>
      </c>
      <c r="B133" s="108" t="s">
        <v>103</v>
      </c>
      <c r="C133" s="65">
        <v>2210571898</v>
      </c>
      <c r="D133" s="106">
        <v>44835</v>
      </c>
      <c r="E133" s="37" t="s">
        <v>44</v>
      </c>
      <c r="F133" s="107">
        <v>1258.1500000000001</v>
      </c>
      <c r="G133" s="100" t="s">
        <v>104</v>
      </c>
    </row>
    <row r="134" spans="1:7" ht="25.5" x14ac:dyDescent="0.25">
      <c r="A134" s="3">
        <f t="shared" si="1"/>
        <v>127</v>
      </c>
      <c r="B134" s="108" t="s">
        <v>115</v>
      </c>
      <c r="C134" s="65">
        <v>2210571898</v>
      </c>
      <c r="D134" s="106">
        <v>44682</v>
      </c>
      <c r="E134" s="5" t="s">
        <v>38</v>
      </c>
      <c r="F134" s="109">
        <v>500</v>
      </c>
      <c r="G134" s="100" t="s">
        <v>104</v>
      </c>
    </row>
    <row r="135" spans="1:7" ht="63.75" x14ac:dyDescent="0.25">
      <c r="A135" s="3">
        <f t="shared" si="1"/>
        <v>128</v>
      </c>
      <c r="B135" s="1" t="s">
        <v>116</v>
      </c>
      <c r="C135" s="1">
        <v>2210543675</v>
      </c>
      <c r="D135" s="15">
        <v>44652</v>
      </c>
      <c r="E135" s="5" t="s">
        <v>38</v>
      </c>
      <c r="F135" s="58">
        <v>2021.6759999999999</v>
      </c>
      <c r="G135" s="1" t="s">
        <v>117</v>
      </c>
    </row>
    <row r="136" spans="1:7" ht="63.75" x14ac:dyDescent="0.25">
      <c r="A136" s="3">
        <f t="shared" si="1"/>
        <v>129</v>
      </c>
      <c r="B136" s="1" t="s">
        <v>118</v>
      </c>
      <c r="C136" s="1">
        <v>2210543675</v>
      </c>
      <c r="D136" s="15">
        <v>44652</v>
      </c>
      <c r="E136" s="5" t="s">
        <v>38</v>
      </c>
      <c r="F136" s="58">
        <v>187.614</v>
      </c>
      <c r="G136" s="1" t="s">
        <v>117</v>
      </c>
    </row>
    <row r="137" spans="1:7" ht="38.25" x14ac:dyDescent="0.25">
      <c r="A137" s="3">
        <f t="shared" si="1"/>
        <v>130</v>
      </c>
      <c r="B137" s="19" t="s">
        <v>119</v>
      </c>
      <c r="C137" s="16">
        <v>2210566071</v>
      </c>
      <c r="D137" s="42">
        <v>44621</v>
      </c>
      <c r="E137" s="5" t="s">
        <v>38</v>
      </c>
      <c r="F137" s="59">
        <v>594.79999999999995</v>
      </c>
      <c r="G137" s="19" t="s">
        <v>120</v>
      </c>
    </row>
    <row r="138" spans="1:7" ht="25.5" x14ac:dyDescent="0.25">
      <c r="A138" s="3">
        <f t="shared" ref="A138:A201" si="2">A137+1</f>
        <v>131</v>
      </c>
      <c r="B138" s="19" t="s">
        <v>121</v>
      </c>
      <c r="C138" s="16">
        <v>2210566071</v>
      </c>
      <c r="D138" s="42">
        <v>44621</v>
      </c>
      <c r="E138" s="5" t="s">
        <v>38</v>
      </c>
      <c r="F138" s="59">
        <v>325</v>
      </c>
      <c r="G138" s="19" t="s">
        <v>120</v>
      </c>
    </row>
    <row r="139" spans="1:7" ht="25.5" x14ac:dyDescent="0.25">
      <c r="A139" s="3">
        <f t="shared" si="2"/>
        <v>132</v>
      </c>
      <c r="B139" s="19" t="s">
        <v>122</v>
      </c>
      <c r="C139" s="16">
        <v>2210566071</v>
      </c>
      <c r="D139" s="42">
        <v>44621</v>
      </c>
      <c r="E139" s="5" t="s">
        <v>38</v>
      </c>
      <c r="F139" s="59">
        <v>401.4</v>
      </c>
      <c r="G139" s="19" t="s">
        <v>120</v>
      </c>
    </row>
    <row r="140" spans="1:7" ht="25.5" x14ac:dyDescent="0.25">
      <c r="A140" s="3">
        <f t="shared" si="2"/>
        <v>133</v>
      </c>
      <c r="B140" s="19" t="s">
        <v>1255</v>
      </c>
      <c r="C140" s="16">
        <v>2210566071</v>
      </c>
      <c r="D140" s="42">
        <v>44621</v>
      </c>
      <c r="E140" s="5" t="s">
        <v>38</v>
      </c>
      <c r="F140" s="59">
        <v>351.1</v>
      </c>
      <c r="G140" s="19" t="s">
        <v>120</v>
      </c>
    </row>
    <row r="141" spans="1:7" ht="25.5" x14ac:dyDescent="0.25">
      <c r="A141" s="3">
        <f t="shared" si="2"/>
        <v>134</v>
      </c>
      <c r="B141" s="19" t="s">
        <v>123</v>
      </c>
      <c r="C141" s="16">
        <v>2210566071</v>
      </c>
      <c r="D141" s="42">
        <v>44621</v>
      </c>
      <c r="E141" s="5" t="s">
        <v>38</v>
      </c>
      <c r="F141" s="59">
        <v>264</v>
      </c>
      <c r="G141" s="19" t="s">
        <v>120</v>
      </c>
    </row>
    <row r="142" spans="1:7" ht="25.5" x14ac:dyDescent="0.25">
      <c r="A142" s="3">
        <f t="shared" si="2"/>
        <v>135</v>
      </c>
      <c r="B142" s="19" t="s">
        <v>125</v>
      </c>
      <c r="C142" s="16">
        <v>2210566071</v>
      </c>
      <c r="D142" s="42">
        <v>44593</v>
      </c>
      <c r="E142" s="37" t="s">
        <v>44</v>
      </c>
      <c r="F142" s="59">
        <v>1758.4</v>
      </c>
      <c r="G142" s="19" t="s">
        <v>120</v>
      </c>
    </row>
    <row r="143" spans="1:7" ht="25.5" x14ac:dyDescent="0.25">
      <c r="A143" s="3">
        <f t="shared" si="2"/>
        <v>136</v>
      </c>
      <c r="B143" s="19" t="s">
        <v>126</v>
      </c>
      <c r="C143" s="16">
        <v>2210566071</v>
      </c>
      <c r="D143" s="42">
        <v>44593</v>
      </c>
      <c r="E143" s="37" t="s">
        <v>44</v>
      </c>
      <c r="F143" s="59">
        <v>3118.3</v>
      </c>
      <c r="G143" s="19" t="s">
        <v>120</v>
      </c>
    </row>
    <row r="144" spans="1:7" ht="25.5" x14ac:dyDescent="0.25">
      <c r="A144" s="3">
        <f t="shared" si="2"/>
        <v>137</v>
      </c>
      <c r="B144" s="19" t="s">
        <v>127</v>
      </c>
      <c r="C144" s="16">
        <v>2210566071</v>
      </c>
      <c r="D144" s="42">
        <v>44621</v>
      </c>
      <c r="E144" s="37" t="s">
        <v>44</v>
      </c>
      <c r="F144" s="59">
        <v>956.9</v>
      </c>
      <c r="G144" s="19" t="s">
        <v>120</v>
      </c>
    </row>
    <row r="145" spans="1:7" ht="25.5" x14ac:dyDescent="0.25">
      <c r="A145" s="3">
        <f t="shared" si="2"/>
        <v>138</v>
      </c>
      <c r="B145" s="19" t="s">
        <v>128</v>
      </c>
      <c r="C145" s="16">
        <v>2210566071</v>
      </c>
      <c r="D145" s="42">
        <v>44593</v>
      </c>
      <c r="E145" s="37" t="s">
        <v>44</v>
      </c>
      <c r="F145" s="59">
        <v>1730.4</v>
      </c>
      <c r="G145" s="19" t="s">
        <v>120</v>
      </c>
    </row>
    <row r="146" spans="1:7" ht="25.5" x14ac:dyDescent="0.25">
      <c r="A146" s="3">
        <f t="shared" si="2"/>
        <v>139</v>
      </c>
      <c r="B146" s="19" t="s">
        <v>129</v>
      </c>
      <c r="C146" s="16">
        <v>2210566071</v>
      </c>
      <c r="D146" s="42">
        <v>44621</v>
      </c>
      <c r="E146" s="37" t="s">
        <v>44</v>
      </c>
      <c r="F146" s="59">
        <v>706</v>
      </c>
      <c r="G146" s="19" t="s">
        <v>120</v>
      </c>
    </row>
    <row r="147" spans="1:7" ht="25.5" x14ac:dyDescent="0.25">
      <c r="A147" s="3">
        <f t="shared" si="2"/>
        <v>140</v>
      </c>
      <c r="B147" s="19" t="s">
        <v>130</v>
      </c>
      <c r="C147" s="16">
        <v>2210566071</v>
      </c>
      <c r="D147" s="42">
        <v>44621</v>
      </c>
      <c r="E147" s="37" t="s">
        <v>44</v>
      </c>
      <c r="F147" s="59">
        <v>535.5</v>
      </c>
      <c r="G147" s="19" t="s">
        <v>120</v>
      </c>
    </row>
    <row r="148" spans="1:7" ht="25.5" x14ac:dyDescent="0.25">
      <c r="A148" s="3">
        <f t="shared" si="2"/>
        <v>141</v>
      </c>
      <c r="B148" s="17" t="s">
        <v>131</v>
      </c>
      <c r="C148" s="16">
        <v>2210566071</v>
      </c>
      <c r="D148" s="42">
        <v>44621</v>
      </c>
      <c r="E148" s="5" t="s">
        <v>38</v>
      </c>
      <c r="F148" s="110">
        <v>800</v>
      </c>
      <c r="G148" s="19" t="s">
        <v>120</v>
      </c>
    </row>
    <row r="149" spans="1:7" ht="25.5" x14ac:dyDescent="0.25">
      <c r="A149" s="3">
        <f t="shared" si="2"/>
        <v>142</v>
      </c>
      <c r="B149" s="17" t="s">
        <v>112</v>
      </c>
      <c r="C149" s="16">
        <v>2210566071</v>
      </c>
      <c r="D149" s="42">
        <v>44593</v>
      </c>
      <c r="E149" s="37" t="s">
        <v>44</v>
      </c>
      <c r="F149" s="110">
        <v>1241.2</v>
      </c>
      <c r="G149" s="19" t="s">
        <v>120</v>
      </c>
    </row>
    <row r="150" spans="1:7" ht="25.5" x14ac:dyDescent="0.25">
      <c r="A150" s="3">
        <f t="shared" si="2"/>
        <v>143</v>
      </c>
      <c r="B150" s="17" t="s">
        <v>132</v>
      </c>
      <c r="C150" s="16">
        <v>2210566071</v>
      </c>
      <c r="D150" s="42">
        <v>44621</v>
      </c>
      <c r="E150" s="5" t="s">
        <v>38</v>
      </c>
      <c r="F150" s="110">
        <v>700</v>
      </c>
      <c r="G150" s="19" t="s">
        <v>120</v>
      </c>
    </row>
    <row r="151" spans="1:7" ht="25.5" x14ac:dyDescent="0.25">
      <c r="A151" s="3">
        <f t="shared" si="2"/>
        <v>144</v>
      </c>
      <c r="B151" s="17" t="s">
        <v>133</v>
      </c>
      <c r="C151" s="16">
        <v>2210566071</v>
      </c>
      <c r="D151" s="42">
        <v>44593</v>
      </c>
      <c r="E151" s="5" t="s">
        <v>38</v>
      </c>
      <c r="F151" s="110">
        <v>400.4</v>
      </c>
      <c r="G151" s="19" t="s">
        <v>120</v>
      </c>
    </row>
    <row r="152" spans="1:7" ht="25.5" x14ac:dyDescent="0.25">
      <c r="A152" s="3">
        <f t="shared" si="2"/>
        <v>145</v>
      </c>
      <c r="B152" s="19" t="s">
        <v>134</v>
      </c>
      <c r="C152" s="16">
        <v>2210566071</v>
      </c>
      <c r="D152" s="42">
        <v>44593</v>
      </c>
      <c r="E152" s="5" t="s">
        <v>38</v>
      </c>
      <c r="F152" s="59">
        <v>117.1</v>
      </c>
      <c r="G152" s="19" t="s">
        <v>120</v>
      </c>
    </row>
    <row r="153" spans="1:7" ht="38.25" x14ac:dyDescent="0.25">
      <c r="A153" s="3">
        <f t="shared" si="2"/>
        <v>146</v>
      </c>
      <c r="B153" s="19" t="s">
        <v>135</v>
      </c>
      <c r="C153" s="16">
        <v>2210566071</v>
      </c>
      <c r="D153" s="42">
        <v>44713</v>
      </c>
      <c r="E153" s="5" t="s">
        <v>38</v>
      </c>
      <c r="F153" s="59">
        <v>594.79999999999995</v>
      </c>
      <c r="G153" s="19" t="s">
        <v>120</v>
      </c>
    </row>
    <row r="154" spans="1:7" ht="25.5" x14ac:dyDescent="0.25">
      <c r="A154" s="3">
        <f t="shared" si="2"/>
        <v>147</v>
      </c>
      <c r="B154" s="19" t="s">
        <v>121</v>
      </c>
      <c r="C154" s="16">
        <v>2210566071</v>
      </c>
      <c r="D154" s="42">
        <v>44713</v>
      </c>
      <c r="E154" s="5" t="s">
        <v>38</v>
      </c>
      <c r="F154" s="59">
        <v>259.5</v>
      </c>
      <c r="G154" s="19" t="s">
        <v>120</v>
      </c>
    </row>
    <row r="155" spans="1:7" ht="25.5" x14ac:dyDescent="0.25">
      <c r="A155" s="3">
        <f t="shared" si="2"/>
        <v>148</v>
      </c>
      <c r="B155" s="19" t="s">
        <v>122</v>
      </c>
      <c r="C155" s="16">
        <v>2210566071</v>
      </c>
      <c r="D155" s="42">
        <v>44713</v>
      </c>
      <c r="E155" s="5" t="s">
        <v>38</v>
      </c>
      <c r="F155" s="59">
        <v>371.4</v>
      </c>
      <c r="G155" s="19" t="s">
        <v>120</v>
      </c>
    </row>
    <row r="156" spans="1:7" ht="25.5" x14ac:dyDescent="0.25">
      <c r="A156" s="3">
        <f t="shared" si="2"/>
        <v>149</v>
      </c>
      <c r="B156" s="19" t="s">
        <v>1255</v>
      </c>
      <c r="C156" s="16">
        <v>2210566071</v>
      </c>
      <c r="D156" s="42">
        <v>44713</v>
      </c>
      <c r="E156" s="5" t="s">
        <v>38</v>
      </c>
      <c r="F156" s="59">
        <v>351.1</v>
      </c>
      <c r="G156" s="19" t="s">
        <v>120</v>
      </c>
    </row>
    <row r="157" spans="1:7" ht="25.5" x14ac:dyDescent="0.25">
      <c r="A157" s="3">
        <f t="shared" si="2"/>
        <v>150</v>
      </c>
      <c r="B157" s="19" t="s">
        <v>123</v>
      </c>
      <c r="C157" s="16">
        <v>2210566071</v>
      </c>
      <c r="D157" s="42">
        <v>44713</v>
      </c>
      <c r="E157" s="5" t="s">
        <v>38</v>
      </c>
      <c r="F157" s="59">
        <v>364</v>
      </c>
      <c r="G157" s="19" t="s">
        <v>120</v>
      </c>
    </row>
    <row r="158" spans="1:7" ht="25.5" x14ac:dyDescent="0.25">
      <c r="A158" s="3">
        <f t="shared" si="2"/>
        <v>151</v>
      </c>
      <c r="B158" s="19" t="s">
        <v>125</v>
      </c>
      <c r="C158" s="16">
        <v>2210566071</v>
      </c>
      <c r="D158" s="42">
        <v>44713</v>
      </c>
      <c r="E158" s="37" t="s">
        <v>44</v>
      </c>
      <c r="F158" s="59">
        <v>2065.6</v>
      </c>
      <c r="G158" s="19" t="s">
        <v>120</v>
      </c>
    </row>
    <row r="159" spans="1:7" ht="25.5" x14ac:dyDescent="0.25">
      <c r="A159" s="3">
        <f t="shared" si="2"/>
        <v>152</v>
      </c>
      <c r="B159" s="19" t="s">
        <v>126</v>
      </c>
      <c r="C159" s="16">
        <v>2210566071</v>
      </c>
      <c r="D159" s="42">
        <v>44713</v>
      </c>
      <c r="E159" s="37" t="s">
        <v>44</v>
      </c>
      <c r="F159" s="59">
        <v>2590.6</v>
      </c>
      <c r="G159" s="19" t="s">
        <v>120</v>
      </c>
    </row>
    <row r="160" spans="1:7" ht="25.5" x14ac:dyDescent="0.25">
      <c r="A160" s="3">
        <f t="shared" si="2"/>
        <v>153</v>
      </c>
      <c r="B160" s="19" t="s">
        <v>127</v>
      </c>
      <c r="C160" s="16">
        <v>2210566071</v>
      </c>
      <c r="D160" s="42">
        <v>44713</v>
      </c>
      <c r="E160" s="37" t="s">
        <v>44</v>
      </c>
      <c r="F160" s="59">
        <v>806.4</v>
      </c>
      <c r="G160" s="19" t="s">
        <v>120</v>
      </c>
    </row>
    <row r="161" spans="1:7" ht="25.5" x14ac:dyDescent="0.25">
      <c r="A161" s="3">
        <f t="shared" si="2"/>
        <v>154</v>
      </c>
      <c r="B161" s="19" t="s">
        <v>129</v>
      </c>
      <c r="C161" s="16">
        <v>2210566071</v>
      </c>
      <c r="D161" s="42">
        <v>44713</v>
      </c>
      <c r="E161" s="37" t="s">
        <v>44</v>
      </c>
      <c r="F161" s="59">
        <v>506.5</v>
      </c>
      <c r="G161" s="19" t="s">
        <v>120</v>
      </c>
    </row>
    <row r="162" spans="1:7" ht="25.5" x14ac:dyDescent="0.25">
      <c r="A162" s="3">
        <f t="shared" si="2"/>
        <v>155</v>
      </c>
      <c r="B162" s="19" t="s">
        <v>130</v>
      </c>
      <c r="C162" s="16">
        <v>2210566071</v>
      </c>
      <c r="D162" s="42">
        <v>44713</v>
      </c>
      <c r="E162" s="5" t="s">
        <v>38</v>
      </c>
      <c r="F162" s="59">
        <v>581</v>
      </c>
      <c r="G162" s="19" t="s">
        <v>120</v>
      </c>
    </row>
    <row r="163" spans="1:7" ht="25.5" x14ac:dyDescent="0.25">
      <c r="A163" s="3">
        <f t="shared" si="2"/>
        <v>156</v>
      </c>
      <c r="B163" s="19" t="s">
        <v>136</v>
      </c>
      <c r="C163" s="16">
        <v>2210566071</v>
      </c>
      <c r="D163" s="42">
        <v>44682</v>
      </c>
      <c r="E163" s="37" t="s">
        <v>44</v>
      </c>
      <c r="F163" s="59">
        <v>1500</v>
      </c>
      <c r="G163" s="19" t="s">
        <v>120</v>
      </c>
    </row>
    <row r="164" spans="1:7" ht="25.5" x14ac:dyDescent="0.25">
      <c r="A164" s="3">
        <f t="shared" si="2"/>
        <v>157</v>
      </c>
      <c r="B164" s="19" t="s">
        <v>137</v>
      </c>
      <c r="C164" s="16">
        <v>2210566071</v>
      </c>
      <c r="D164" s="42">
        <v>44652</v>
      </c>
      <c r="E164" s="5" t="s">
        <v>38</v>
      </c>
      <c r="F164" s="59">
        <v>686.5</v>
      </c>
      <c r="G164" s="19" t="s">
        <v>120</v>
      </c>
    </row>
    <row r="165" spans="1:7" ht="25.5" x14ac:dyDescent="0.25">
      <c r="A165" s="3">
        <f t="shared" si="2"/>
        <v>158</v>
      </c>
      <c r="B165" s="19" t="s">
        <v>138</v>
      </c>
      <c r="C165" s="16">
        <v>2210566071</v>
      </c>
      <c r="D165" s="42">
        <v>44652</v>
      </c>
      <c r="E165" s="37" t="s">
        <v>44</v>
      </c>
      <c r="F165" s="59">
        <v>2758.8</v>
      </c>
      <c r="G165" s="19" t="s">
        <v>120</v>
      </c>
    </row>
    <row r="166" spans="1:7" ht="38.25" x14ac:dyDescent="0.25">
      <c r="A166" s="3">
        <f t="shared" si="2"/>
        <v>159</v>
      </c>
      <c r="B166" s="19" t="s">
        <v>119</v>
      </c>
      <c r="C166" s="16">
        <v>2210566071</v>
      </c>
      <c r="D166" s="42">
        <v>44805</v>
      </c>
      <c r="E166" s="5" t="s">
        <v>38</v>
      </c>
      <c r="F166" s="59">
        <v>698.6</v>
      </c>
      <c r="G166" s="19" t="s">
        <v>120</v>
      </c>
    </row>
    <row r="167" spans="1:7" ht="25.5" x14ac:dyDescent="0.25">
      <c r="A167" s="3">
        <f t="shared" si="2"/>
        <v>160</v>
      </c>
      <c r="B167" s="19" t="s">
        <v>121</v>
      </c>
      <c r="C167" s="16">
        <v>2210566071</v>
      </c>
      <c r="D167" s="42">
        <v>44805</v>
      </c>
      <c r="E167" s="5" t="s">
        <v>38</v>
      </c>
      <c r="F167" s="59">
        <v>530.9</v>
      </c>
      <c r="G167" s="19" t="s">
        <v>120</v>
      </c>
    </row>
    <row r="168" spans="1:7" ht="25.5" x14ac:dyDescent="0.25">
      <c r="A168" s="3">
        <f t="shared" si="2"/>
        <v>161</v>
      </c>
      <c r="B168" s="19" t="s">
        <v>122</v>
      </c>
      <c r="C168" s="16">
        <v>2210566071</v>
      </c>
      <c r="D168" s="42">
        <v>44805</v>
      </c>
      <c r="E168" s="5" t="s">
        <v>38</v>
      </c>
      <c r="F168" s="59">
        <v>1250.7</v>
      </c>
      <c r="G168" s="19" t="s">
        <v>120</v>
      </c>
    </row>
    <row r="169" spans="1:7" ht="25.5" x14ac:dyDescent="0.25">
      <c r="A169" s="3">
        <f t="shared" si="2"/>
        <v>162</v>
      </c>
      <c r="B169" s="19" t="s">
        <v>1255</v>
      </c>
      <c r="C169" s="16">
        <v>2210566071</v>
      </c>
      <c r="D169" s="42">
        <v>44805</v>
      </c>
      <c r="E169" s="5" t="s">
        <v>38</v>
      </c>
      <c r="F169" s="59">
        <v>402.7</v>
      </c>
      <c r="G169" s="19" t="s">
        <v>120</v>
      </c>
    </row>
    <row r="170" spans="1:7" ht="25.5" x14ac:dyDescent="0.25">
      <c r="A170" s="3">
        <f t="shared" si="2"/>
        <v>163</v>
      </c>
      <c r="B170" s="19" t="s">
        <v>123</v>
      </c>
      <c r="C170" s="16">
        <v>2210566071</v>
      </c>
      <c r="D170" s="42">
        <v>44805</v>
      </c>
      <c r="E170" s="5" t="s">
        <v>38</v>
      </c>
      <c r="F170" s="59">
        <v>338.9</v>
      </c>
      <c r="G170" s="19" t="s">
        <v>120</v>
      </c>
    </row>
    <row r="171" spans="1:7" ht="25.5" x14ac:dyDescent="0.25">
      <c r="A171" s="3">
        <f t="shared" si="2"/>
        <v>164</v>
      </c>
      <c r="B171" s="19" t="s">
        <v>125</v>
      </c>
      <c r="C171" s="16">
        <v>2210566071</v>
      </c>
      <c r="D171" s="42">
        <v>44805</v>
      </c>
      <c r="E171" s="37" t="s">
        <v>44</v>
      </c>
      <c r="F171" s="59">
        <v>560.29999999999995</v>
      </c>
      <c r="G171" s="19" t="s">
        <v>120</v>
      </c>
    </row>
    <row r="172" spans="1:7" ht="25.5" x14ac:dyDescent="0.25">
      <c r="A172" s="3">
        <f t="shared" si="2"/>
        <v>165</v>
      </c>
      <c r="B172" s="19" t="s">
        <v>126</v>
      </c>
      <c r="C172" s="16">
        <v>2210566071</v>
      </c>
      <c r="D172" s="42">
        <v>44805</v>
      </c>
      <c r="E172" s="37" t="s">
        <v>44</v>
      </c>
      <c r="F172" s="59">
        <v>1295.0999999999999</v>
      </c>
      <c r="G172" s="19" t="s">
        <v>120</v>
      </c>
    </row>
    <row r="173" spans="1:7" ht="25.5" x14ac:dyDescent="0.25">
      <c r="A173" s="3">
        <f t="shared" si="2"/>
        <v>166</v>
      </c>
      <c r="B173" s="19" t="s">
        <v>127</v>
      </c>
      <c r="C173" s="16">
        <v>2210566071</v>
      </c>
      <c r="D173" s="42">
        <v>44805</v>
      </c>
      <c r="E173" s="37" t="s">
        <v>44</v>
      </c>
      <c r="F173" s="59">
        <v>1450.8</v>
      </c>
      <c r="G173" s="19" t="s">
        <v>120</v>
      </c>
    </row>
    <row r="174" spans="1:7" ht="25.5" x14ac:dyDescent="0.25">
      <c r="A174" s="3">
        <f t="shared" si="2"/>
        <v>167</v>
      </c>
      <c r="B174" s="19" t="s">
        <v>129</v>
      </c>
      <c r="C174" s="16">
        <v>2210566071</v>
      </c>
      <c r="D174" s="42">
        <v>44805</v>
      </c>
      <c r="E174" s="37" t="s">
        <v>44</v>
      </c>
      <c r="F174" s="59">
        <v>350.9</v>
      </c>
      <c r="G174" s="19" t="s">
        <v>120</v>
      </c>
    </row>
    <row r="175" spans="1:7" ht="25.5" x14ac:dyDescent="0.25">
      <c r="A175" s="3">
        <f t="shared" si="2"/>
        <v>168</v>
      </c>
      <c r="B175" s="19" t="s">
        <v>130</v>
      </c>
      <c r="C175" s="16">
        <v>2210566071</v>
      </c>
      <c r="D175" s="42">
        <v>44805</v>
      </c>
      <c r="E175" s="5" t="s">
        <v>38</v>
      </c>
      <c r="F175" s="59">
        <v>356.8</v>
      </c>
      <c r="G175" s="19" t="s">
        <v>120</v>
      </c>
    </row>
    <row r="176" spans="1:7" ht="25.5" x14ac:dyDescent="0.25">
      <c r="A176" s="3">
        <f t="shared" si="2"/>
        <v>169</v>
      </c>
      <c r="B176" s="17" t="s">
        <v>139</v>
      </c>
      <c r="C176" s="16">
        <v>2210566071</v>
      </c>
      <c r="D176" s="9">
        <v>44805</v>
      </c>
      <c r="E176" s="37" t="s">
        <v>44</v>
      </c>
      <c r="F176" s="63">
        <v>1010</v>
      </c>
      <c r="G176" s="19" t="s">
        <v>120</v>
      </c>
    </row>
    <row r="177" spans="1:7" ht="25.5" x14ac:dyDescent="0.25">
      <c r="A177" s="3">
        <f t="shared" si="2"/>
        <v>170</v>
      </c>
      <c r="B177" s="17" t="s">
        <v>140</v>
      </c>
      <c r="C177" s="16">
        <v>2210566071</v>
      </c>
      <c r="D177" s="9">
        <v>44805</v>
      </c>
      <c r="E177" s="5" t="s">
        <v>38</v>
      </c>
      <c r="F177" s="63">
        <v>575</v>
      </c>
      <c r="G177" s="19" t="s">
        <v>120</v>
      </c>
    </row>
    <row r="178" spans="1:7" ht="25.5" x14ac:dyDescent="0.25">
      <c r="A178" s="3">
        <f t="shared" si="2"/>
        <v>171</v>
      </c>
      <c r="B178" s="17" t="s">
        <v>141</v>
      </c>
      <c r="C178" s="16">
        <v>2210566071</v>
      </c>
      <c r="D178" s="9">
        <v>44805</v>
      </c>
      <c r="E178" s="5" t="s">
        <v>38</v>
      </c>
      <c r="F178" s="63">
        <v>700</v>
      </c>
      <c r="G178" s="19" t="s">
        <v>120</v>
      </c>
    </row>
    <row r="179" spans="1:7" ht="25.5" x14ac:dyDescent="0.25">
      <c r="A179" s="3">
        <f t="shared" si="2"/>
        <v>172</v>
      </c>
      <c r="B179" s="19" t="s">
        <v>142</v>
      </c>
      <c r="C179" s="16">
        <v>2210566071</v>
      </c>
      <c r="D179" s="42">
        <v>44774</v>
      </c>
      <c r="E179" s="37" t="s">
        <v>44</v>
      </c>
      <c r="F179" s="59">
        <v>2000</v>
      </c>
      <c r="G179" s="19" t="s">
        <v>120</v>
      </c>
    </row>
    <row r="180" spans="1:7" ht="38.25" x14ac:dyDescent="0.25">
      <c r="A180" s="3">
        <f t="shared" si="2"/>
        <v>173</v>
      </c>
      <c r="B180" s="19" t="s">
        <v>119</v>
      </c>
      <c r="C180" s="16">
        <v>2210566071</v>
      </c>
      <c r="D180" s="42">
        <v>44866</v>
      </c>
      <c r="E180" s="5" t="s">
        <v>38</v>
      </c>
      <c r="F180" s="59">
        <v>198.6</v>
      </c>
      <c r="G180" s="19" t="s">
        <v>120</v>
      </c>
    </row>
    <row r="181" spans="1:7" ht="25.5" x14ac:dyDescent="0.25">
      <c r="A181" s="3">
        <f t="shared" si="2"/>
        <v>174</v>
      </c>
      <c r="B181" s="19" t="s">
        <v>121</v>
      </c>
      <c r="C181" s="16">
        <v>2210566071</v>
      </c>
      <c r="D181" s="42">
        <v>44866</v>
      </c>
      <c r="E181" s="5" t="s">
        <v>38</v>
      </c>
      <c r="F181" s="59">
        <v>130.9</v>
      </c>
      <c r="G181" s="19" t="s">
        <v>120</v>
      </c>
    </row>
    <row r="182" spans="1:7" ht="25.5" x14ac:dyDescent="0.25">
      <c r="A182" s="3">
        <f t="shared" si="2"/>
        <v>175</v>
      </c>
      <c r="B182" s="19" t="s">
        <v>122</v>
      </c>
      <c r="C182" s="16">
        <v>2210566071</v>
      </c>
      <c r="D182" s="42">
        <v>44866</v>
      </c>
      <c r="E182" s="5" t="s">
        <v>38</v>
      </c>
      <c r="F182" s="59">
        <v>250.7</v>
      </c>
      <c r="G182" s="19" t="s">
        <v>120</v>
      </c>
    </row>
    <row r="183" spans="1:7" ht="25.5" x14ac:dyDescent="0.25">
      <c r="A183" s="3">
        <f t="shared" si="2"/>
        <v>176</v>
      </c>
      <c r="B183" s="19" t="s">
        <v>1255</v>
      </c>
      <c r="C183" s="16">
        <v>2210566071</v>
      </c>
      <c r="D183" s="42">
        <v>44866</v>
      </c>
      <c r="E183" s="5" t="s">
        <v>38</v>
      </c>
      <c r="F183" s="59">
        <v>102.7</v>
      </c>
      <c r="G183" s="19" t="s">
        <v>120</v>
      </c>
    </row>
    <row r="184" spans="1:7" ht="25.5" x14ac:dyDescent="0.25">
      <c r="A184" s="3">
        <f t="shared" si="2"/>
        <v>177</v>
      </c>
      <c r="B184" s="19" t="s">
        <v>123</v>
      </c>
      <c r="C184" s="16">
        <v>2210566071</v>
      </c>
      <c r="D184" s="42">
        <v>44866</v>
      </c>
      <c r="E184" s="5" t="s">
        <v>38</v>
      </c>
      <c r="F184" s="59">
        <v>248.8</v>
      </c>
      <c r="G184" s="19" t="s">
        <v>120</v>
      </c>
    </row>
    <row r="185" spans="1:7" ht="25.5" x14ac:dyDescent="0.25">
      <c r="A185" s="3">
        <f t="shared" si="2"/>
        <v>178</v>
      </c>
      <c r="B185" s="19" t="s">
        <v>126</v>
      </c>
      <c r="C185" s="16">
        <v>2210566071</v>
      </c>
      <c r="D185" s="42">
        <v>44866</v>
      </c>
      <c r="E185" s="37" t="s">
        <v>44</v>
      </c>
      <c r="F185" s="59">
        <v>400</v>
      </c>
      <c r="G185" s="19" t="s">
        <v>120</v>
      </c>
    </row>
    <row r="186" spans="1:7" ht="38.25" x14ac:dyDescent="0.25">
      <c r="A186" s="3">
        <f t="shared" si="2"/>
        <v>179</v>
      </c>
      <c r="B186" s="1" t="s">
        <v>143</v>
      </c>
      <c r="C186" s="4">
        <v>2220578678</v>
      </c>
      <c r="D186" s="10">
        <v>44722</v>
      </c>
      <c r="E186" s="5" t="s">
        <v>38</v>
      </c>
      <c r="F186" s="61">
        <v>363</v>
      </c>
      <c r="G186" s="1" t="s">
        <v>1262</v>
      </c>
    </row>
    <row r="187" spans="1:7" ht="38.25" x14ac:dyDescent="0.25">
      <c r="A187" s="3">
        <f t="shared" si="2"/>
        <v>180</v>
      </c>
      <c r="B187" s="1" t="s">
        <v>144</v>
      </c>
      <c r="C187" s="4">
        <v>2220578678</v>
      </c>
      <c r="D187" s="10">
        <v>44722</v>
      </c>
      <c r="E187" s="5" t="s">
        <v>38</v>
      </c>
      <c r="F187" s="61">
        <v>567.26</v>
      </c>
      <c r="G187" s="1" t="s">
        <v>1262</v>
      </c>
    </row>
    <row r="188" spans="1:7" ht="38.25" x14ac:dyDescent="0.25">
      <c r="A188" s="3">
        <f t="shared" si="2"/>
        <v>181</v>
      </c>
      <c r="B188" s="1" t="s">
        <v>145</v>
      </c>
      <c r="C188" s="4">
        <v>2220578678</v>
      </c>
      <c r="D188" s="10">
        <v>44722</v>
      </c>
      <c r="E188" s="5" t="s">
        <v>38</v>
      </c>
      <c r="F188" s="61">
        <v>663.44</v>
      </c>
      <c r="G188" s="1" t="s">
        <v>1262</v>
      </c>
    </row>
    <row r="189" spans="1:7" ht="38.25" x14ac:dyDescent="0.25">
      <c r="A189" s="3">
        <f t="shared" si="2"/>
        <v>182</v>
      </c>
      <c r="B189" s="1" t="s">
        <v>1256</v>
      </c>
      <c r="C189" s="4">
        <v>2220578678</v>
      </c>
      <c r="D189" s="10">
        <v>44722</v>
      </c>
      <c r="E189" s="5" t="s">
        <v>38</v>
      </c>
      <c r="F189" s="61">
        <v>307.12</v>
      </c>
      <c r="G189" s="1" t="s">
        <v>1262</v>
      </c>
    </row>
    <row r="190" spans="1:7" ht="38.25" x14ac:dyDescent="0.25">
      <c r="A190" s="3">
        <f t="shared" si="2"/>
        <v>183</v>
      </c>
      <c r="B190" s="1" t="s">
        <v>146</v>
      </c>
      <c r="C190" s="4">
        <v>2220578678</v>
      </c>
      <c r="D190" s="10">
        <v>44722</v>
      </c>
      <c r="E190" s="5" t="s">
        <v>38</v>
      </c>
      <c r="F190" s="61">
        <v>307.45999999999998</v>
      </c>
      <c r="G190" s="1" t="s">
        <v>1262</v>
      </c>
    </row>
    <row r="191" spans="1:7" ht="38.25" x14ac:dyDescent="0.25">
      <c r="A191" s="3">
        <f t="shared" si="2"/>
        <v>184</v>
      </c>
      <c r="B191" s="1" t="s">
        <v>147</v>
      </c>
      <c r="C191" s="4">
        <v>2220578678</v>
      </c>
      <c r="D191" s="10">
        <v>44722</v>
      </c>
      <c r="E191" s="5" t="s">
        <v>38</v>
      </c>
      <c r="F191" s="61">
        <v>273.14999999999998</v>
      </c>
      <c r="G191" s="1" t="s">
        <v>1262</v>
      </c>
    </row>
    <row r="192" spans="1:7" ht="38.25" x14ac:dyDescent="0.25">
      <c r="A192" s="3">
        <f t="shared" si="2"/>
        <v>185</v>
      </c>
      <c r="B192" s="1" t="s">
        <v>148</v>
      </c>
      <c r="C192" s="4">
        <v>2220578678</v>
      </c>
      <c r="D192" s="10">
        <v>44722</v>
      </c>
      <c r="E192" s="5" t="s">
        <v>38</v>
      </c>
      <c r="F192" s="61">
        <v>277.99</v>
      </c>
      <c r="G192" s="1" t="s">
        <v>1262</v>
      </c>
    </row>
    <row r="193" spans="1:7" ht="38.25" x14ac:dyDescent="0.25">
      <c r="A193" s="3">
        <f t="shared" si="2"/>
        <v>186</v>
      </c>
      <c r="B193" s="1" t="s">
        <v>149</v>
      </c>
      <c r="C193" s="4">
        <v>2220578678</v>
      </c>
      <c r="D193" s="10">
        <v>44722</v>
      </c>
      <c r="E193" s="5" t="s">
        <v>38</v>
      </c>
      <c r="F193" s="61">
        <v>171.33</v>
      </c>
      <c r="G193" s="1" t="s">
        <v>1262</v>
      </c>
    </row>
    <row r="194" spans="1:7" ht="38.25" x14ac:dyDescent="0.25">
      <c r="A194" s="3">
        <f t="shared" si="2"/>
        <v>187</v>
      </c>
      <c r="B194" s="1" t="s">
        <v>150</v>
      </c>
      <c r="C194" s="4">
        <v>2220578678</v>
      </c>
      <c r="D194" s="10">
        <v>44722</v>
      </c>
      <c r="E194" s="5" t="s">
        <v>38</v>
      </c>
      <c r="F194" s="61">
        <v>256.62</v>
      </c>
      <c r="G194" s="1" t="s">
        <v>1262</v>
      </c>
    </row>
    <row r="195" spans="1:7" ht="25.5" x14ac:dyDescent="0.25">
      <c r="A195" s="3">
        <f t="shared" si="2"/>
        <v>188</v>
      </c>
      <c r="B195" s="37" t="s">
        <v>68</v>
      </c>
      <c r="C195" s="37">
        <v>2210567671</v>
      </c>
      <c r="D195" s="78">
        <v>44621</v>
      </c>
      <c r="E195" s="5" t="s">
        <v>38</v>
      </c>
      <c r="F195" s="111">
        <v>812.78020000000004</v>
      </c>
      <c r="G195" s="1" t="s">
        <v>151</v>
      </c>
    </row>
    <row r="196" spans="1:7" ht="25.5" x14ac:dyDescent="0.25">
      <c r="A196" s="3">
        <f t="shared" si="2"/>
        <v>189</v>
      </c>
      <c r="B196" s="37" t="s">
        <v>152</v>
      </c>
      <c r="C196" s="37">
        <v>2210567671</v>
      </c>
      <c r="D196" s="78">
        <v>44621</v>
      </c>
      <c r="E196" s="5" t="s">
        <v>38</v>
      </c>
      <c r="F196" s="111">
        <v>235.08983000000001</v>
      </c>
      <c r="G196" s="1" t="s">
        <v>151</v>
      </c>
    </row>
    <row r="197" spans="1:7" ht="51" x14ac:dyDescent="0.25">
      <c r="A197" s="3">
        <f t="shared" si="2"/>
        <v>190</v>
      </c>
      <c r="B197" s="37" t="s">
        <v>153</v>
      </c>
      <c r="C197" s="37">
        <v>2210567671</v>
      </c>
      <c r="D197" s="78">
        <v>44652</v>
      </c>
      <c r="E197" s="5" t="s">
        <v>38</v>
      </c>
      <c r="F197" s="111">
        <v>641.80200000000002</v>
      </c>
      <c r="G197" s="1" t="s">
        <v>151</v>
      </c>
    </row>
    <row r="198" spans="1:7" ht="51" x14ac:dyDescent="0.25">
      <c r="A198" s="3">
        <f t="shared" si="2"/>
        <v>191</v>
      </c>
      <c r="B198" s="37" t="s">
        <v>153</v>
      </c>
      <c r="C198" s="37">
        <v>2210567671</v>
      </c>
      <c r="D198" s="78">
        <v>44652</v>
      </c>
      <c r="E198" s="5" t="s">
        <v>38</v>
      </c>
      <c r="F198" s="111">
        <v>641.80200000000002</v>
      </c>
      <c r="G198" s="1" t="s">
        <v>151</v>
      </c>
    </row>
    <row r="199" spans="1:7" ht="25.5" x14ac:dyDescent="0.25">
      <c r="A199" s="3">
        <f t="shared" si="2"/>
        <v>192</v>
      </c>
      <c r="B199" s="37" t="s">
        <v>68</v>
      </c>
      <c r="C199" s="37">
        <v>2210567671</v>
      </c>
      <c r="D199" s="78">
        <v>44713</v>
      </c>
      <c r="E199" s="5" t="s">
        <v>38</v>
      </c>
      <c r="F199" s="111">
        <v>753.01239999999996</v>
      </c>
      <c r="G199" s="1" t="s">
        <v>151</v>
      </c>
    </row>
    <row r="200" spans="1:7" ht="25.5" x14ac:dyDescent="0.25">
      <c r="A200" s="3">
        <f t="shared" si="2"/>
        <v>193</v>
      </c>
      <c r="B200" s="37" t="s">
        <v>152</v>
      </c>
      <c r="C200" s="37">
        <v>2210567671</v>
      </c>
      <c r="D200" s="78">
        <v>44713</v>
      </c>
      <c r="E200" s="5" t="s">
        <v>38</v>
      </c>
      <c r="F200" s="111">
        <v>197.42</v>
      </c>
      <c r="G200" s="1" t="s">
        <v>151</v>
      </c>
    </row>
    <row r="201" spans="1:7" ht="25.5" x14ac:dyDescent="0.25">
      <c r="A201" s="3">
        <f t="shared" si="2"/>
        <v>194</v>
      </c>
      <c r="B201" s="37" t="s">
        <v>154</v>
      </c>
      <c r="C201" s="37">
        <v>2210567671</v>
      </c>
      <c r="D201" s="78">
        <v>44713</v>
      </c>
      <c r="E201" s="5" t="s">
        <v>38</v>
      </c>
      <c r="F201" s="111">
        <v>771.98</v>
      </c>
      <c r="G201" s="1" t="s">
        <v>151</v>
      </c>
    </row>
    <row r="202" spans="1:7" ht="51" x14ac:dyDescent="0.25">
      <c r="A202" s="3">
        <f t="shared" ref="A202:A265" si="3">A201+1</f>
        <v>195</v>
      </c>
      <c r="B202" s="37" t="s">
        <v>153</v>
      </c>
      <c r="C202" s="37">
        <v>2210567671</v>
      </c>
      <c r="D202" s="78">
        <v>44805</v>
      </c>
      <c r="E202" s="5" t="s">
        <v>38</v>
      </c>
      <c r="F202" s="111">
        <v>114.6075</v>
      </c>
      <c r="G202" s="1" t="s">
        <v>151</v>
      </c>
    </row>
    <row r="203" spans="1:7" ht="25.5" x14ac:dyDescent="0.25">
      <c r="A203" s="3">
        <f t="shared" si="3"/>
        <v>196</v>
      </c>
      <c r="B203" s="37" t="s">
        <v>155</v>
      </c>
      <c r="C203" s="37">
        <v>2210567671</v>
      </c>
      <c r="D203" s="78">
        <v>44562</v>
      </c>
      <c r="E203" s="5" t="s">
        <v>38</v>
      </c>
      <c r="F203" s="111">
        <v>385.83</v>
      </c>
      <c r="G203" s="1" t="s">
        <v>151</v>
      </c>
    </row>
    <row r="204" spans="1:7" ht="25.5" x14ac:dyDescent="0.25">
      <c r="A204" s="3">
        <f t="shared" si="3"/>
        <v>197</v>
      </c>
      <c r="B204" s="37" t="s">
        <v>156</v>
      </c>
      <c r="C204" s="37">
        <v>2210567671</v>
      </c>
      <c r="D204" s="78">
        <v>44593</v>
      </c>
      <c r="E204" s="5" t="s">
        <v>38</v>
      </c>
      <c r="F204" s="111">
        <v>151.42667</v>
      </c>
      <c r="G204" s="1" t="s">
        <v>151</v>
      </c>
    </row>
    <row r="205" spans="1:7" ht="25.5" x14ac:dyDescent="0.25">
      <c r="A205" s="3">
        <f t="shared" si="3"/>
        <v>198</v>
      </c>
      <c r="B205" s="37" t="s">
        <v>157</v>
      </c>
      <c r="C205" s="37">
        <v>2210567671</v>
      </c>
      <c r="D205" s="78">
        <v>44621</v>
      </c>
      <c r="E205" s="5" t="s">
        <v>38</v>
      </c>
      <c r="F205" s="111">
        <v>778.81665999999996</v>
      </c>
      <c r="G205" s="1" t="s">
        <v>151</v>
      </c>
    </row>
    <row r="206" spans="1:7" ht="25.5" x14ac:dyDescent="0.25">
      <c r="A206" s="3">
        <f t="shared" si="3"/>
        <v>199</v>
      </c>
      <c r="B206" s="37" t="s">
        <v>158</v>
      </c>
      <c r="C206" s="37">
        <v>2210567671</v>
      </c>
      <c r="D206" s="78">
        <v>44621</v>
      </c>
      <c r="E206" s="5" t="s">
        <v>38</v>
      </c>
      <c r="F206" s="111">
        <v>272.53332999999998</v>
      </c>
      <c r="G206" s="1" t="s">
        <v>151</v>
      </c>
    </row>
    <row r="207" spans="1:7" ht="38.25" x14ac:dyDescent="0.25">
      <c r="A207" s="3">
        <f t="shared" si="3"/>
        <v>200</v>
      </c>
      <c r="B207" s="19" t="s">
        <v>1257</v>
      </c>
      <c r="C207" s="99">
        <v>2210559013</v>
      </c>
      <c r="D207" s="10">
        <v>44571</v>
      </c>
      <c r="E207" s="5" t="s">
        <v>38</v>
      </c>
      <c r="F207" s="112">
        <v>667.6</v>
      </c>
      <c r="G207" s="37" t="s">
        <v>1263</v>
      </c>
    </row>
    <row r="208" spans="1:7" ht="38.25" x14ac:dyDescent="0.25">
      <c r="A208" s="3">
        <f t="shared" si="3"/>
        <v>201</v>
      </c>
      <c r="B208" s="25" t="s">
        <v>159</v>
      </c>
      <c r="C208" s="99">
        <v>2210559013</v>
      </c>
      <c r="D208" s="10">
        <v>44571</v>
      </c>
      <c r="E208" s="5" t="s">
        <v>38</v>
      </c>
      <c r="F208" s="112">
        <v>563.28499999999997</v>
      </c>
      <c r="G208" s="37" t="s">
        <v>1263</v>
      </c>
    </row>
    <row r="209" spans="1:7" ht="38.25" x14ac:dyDescent="0.25">
      <c r="A209" s="3">
        <f t="shared" si="3"/>
        <v>202</v>
      </c>
      <c r="B209" s="25" t="s">
        <v>160</v>
      </c>
      <c r="C209" s="99">
        <v>2210559013</v>
      </c>
      <c r="D209" s="10">
        <v>44571</v>
      </c>
      <c r="E209" s="5" t="s">
        <v>38</v>
      </c>
      <c r="F209" s="63">
        <v>211.9</v>
      </c>
      <c r="G209" s="37" t="s">
        <v>1263</v>
      </c>
    </row>
    <row r="210" spans="1:7" ht="38.25" x14ac:dyDescent="0.25">
      <c r="A210" s="3">
        <f t="shared" si="3"/>
        <v>203</v>
      </c>
      <c r="B210" s="25" t="s">
        <v>161</v>
      </c>
      <c r="C210" s="113">
        <v>2210559013</v>
      </c>
      <c r="D210" s="114">
        <v>44571</v>
      </c>
      <c r="E210" s="5" t="s">
        <v>38</v>
      </c>
      <c r="F210" s="115">
        <v>189.2</v>
      </c>
      <c r="G210" s="37" t="s">
        <v>1263</v>
      </c>
    </row>
    <row r="211" spans="1:7" ht="38.25" x14ac:dyDescent="0.25">
      <c r="A211" s="3">
        <f t="shared" si="3"/>
        <v>204</v>
      </c>
      <c r="B211" s="25" t="s">
        <v>162</v>
      </c>
      <c r="C211" s="113">
        <v>2210559013</v>
      </c>
      <c r="D211" s="114">
        <v>44571</v>
      </c>
      <c r="E211" s="5" t="s">
        <v>38</v>
      </c>
      <c r="F211" s="59">
        <v>423.75</v>
      </c>
      <c r="G211" s="37" t="s">
        <v>1263</v>
      </c>
    </row>
    <row r="212" spans="1:7" ht="38.25" x14ac:dyDescent="0.25">
      <c r="A212" s="3">
        <f t="shared" si="3"/>
        <v>205</v>
      </c>
      <c r="B212" s="25" t="s">
        <v>163</v>
      </c>
      <c r="C212" s="113">
        <v>2210559013</v>
      </c>
      <c r="D212" s="114">
        <v>44571</v>
      </c>
      <c r="E212" s="5" t="s">
        <v>38</v>
      </c>
      <c r="F212" s="59">
        <v>338</v>
      </c>
      <c r="G212" s="37" t="s">
        <v>1263</v>
      </c>
    </row>
    <row r="213" spans="1:7" ht="38.25" x14ac:dyDescent="0.25">
      <c r="A213" s="3">
        <f t="shared" si="3"/>
        <v>206</v>
      </c>
      <c r="B213" s="25" t="s">
        <v>164</v>
      </c>
      <c r="C213" s="113">
        <v>2210559013</v>
      </c>
      <c r="D213" s="114">
        <v>44571</v>
      </c>
      <c r="E213" s="5" t="s">
        <v>38</v>
      </c>
      <c r="F213" s="59">
        <v>706.8</v>
      </c>
      <c r="G213" s="37" t="s">
        <v>1263</v>
      </c>
    </row>
    <row r="214" spans="1:7" ht="38.25" x14ac:dyDescent="0.25">
      <c r="A214" s="3">
        <f t="shared" si="3"/>
        <v>207</v>
      </c>
      <c r="B214" s="25" t="s">
        <v>165</v>
      </c>
      <c r="C214" s="113">
        <v>2210559013</v>
      </c>
      <c r="D214" s="114">
        <v>44571</v>
      </c>
      <c r="E214" s="5" t="s">
        <v>38</v>
      </c>
      <c r="F214" s="59">
        <v>314.5</v>
      </c>
      <c r="G214" s="37" t="s">
        <v>1263</v>
      </c>
    </row>
    <row r="215" spans="1:7" ht="38.25" x14ac:dyDescent="0.25">
      <c r="A215" s="3">
        <f t="shared" si="3"/>
        <v>208</v>
      </c>
      <c r="B215" s="25" t="s">
        <v>166</v>
      </c>
      <c r="C215" s="99">
        <v>2210559013</v>
      </c>
      <c r="D215" s="10">
        <v>44571</v>
      </c>
      <c r="E215" s="5" t="s">
        <v>38</v>
      </c>
      <c r="F215" s="63">
        <v>339.35</v>
      </c>
      <c r="G215" s="37" t="s">
        <v>1263</v>
      </c>
    </row>
    <row r="216" spans="1:7" ht="38.25" x14ac:dyDescent="0.25">
      <c r="A216" s="3">
        <f t="shared" si="3"/>
        <v>209</v>
      </c>
      <c r="B216" s="25" t="s">
        <v>167</v>
      </c>
      <c r="C216" s="99">
        <v>2210559013</v>
      </c>
      <c r="D216" s="10">
        <v>44571</v>
      </c>
      <c r="E216" s="5" t="s">
        <v>38</v>
      </c>
      <c r="F216" s="63">
        <v>495.9</v>
      </c>
      <c r="G216" s="37" t="s">
        <v>1263</v>
      </c>
    </row>
    <row r="217" spans="1:7" ht="38.25" x14ac:dyDescent="0.25">
      <c r="A217" s="3">
        <f t="shared" si="3"/>
        <v>210</v>
      </c>
      <c r="B217" s="19" t="s">
        <v>1257</v>
      </c>
      <c r="C217" s="99">
        <v>2210559013</v>
      </c>
      <c r="D217" s="10">
        <v>44571</v>
      </c>
      <c r="E217" s="5" t="s">
        <v>38</v>
      </c>
      <c r="F217" s="112">
        <v>667.60019999999997</v>
      </c>
      <c r="G217" s="37" t="s">
        <v>1263</v>
      </c>
    </row>
    <row r="218" spans="1:7" ht="38.25" x14ac:dyDescent="0.25">
      <c r="A218" s="3">
        <f t="shared" si="3"/>
        <v>211</v>
      </c>
      <c r="B218" s="25" t="s">
        <v>159</v>
      </c>
      <c r="C218" s="99">
        <v>2210559013</v>
      </c>
      <c r="D218" s="10">
        <v>44571</v>
      </c>
      <c r="E218" s="5" t="s">
        <v>38</v>
      </c>
      <c r="F218" s="112">
        <v>563.28519999999992</v>
      </c>
      <c r="G218" s="37" t="s">
        <v>1263</v>
      </c>
    </row>
    <row r="219" spans="1:7" ht="38.25" x14ac:dyDescent="0.25">
      <c r="A219" s="3">
        <f t="shared" si="3"/>
        <v>212</v>
      </c>
      <c r="B219" s="25" t="s">
        <v>160</v>
      </c>
      <c r="C219" s="99">
        <v>2210559013</v>
      </c>
      <c r="D219" s="10">
        <v>44571</v>
      </c>
      <c r="E219" s="5" t="s">
        <v>38</v>
      </c>
      <c r="F219" s="63">
        <v>211.90020000000001</v>
      </c>
      <c r="G219" s="37" t="s">
        <v>1263</v>
      </c>
    </row>
    <row r="220" spans="1:7" ht="38.25" x14ac:dyDescent="0.25">
      <c r="A220" s="3">
        <f t="shared" si="3"/>
        <v>213</v>
      </c>
      <c r="B220" s="25" t="s">
        <v>161</v>
      </c>
      <c r="C220" s="113">
        <v>2210559013</v>
      </c>
      <c r="D220" s="114">
        <v>44571</v>
      </c>
      <c r="E220" s="5" t="s">
        <v>38</v>
      </c>
      <c r="F220" s="115">
        <v>189.20020000000002</v>
      </c>
      <c r="G220" s="37" t="s">
        <v>1263</v>
      </c>
    </row>
    <row r="221" spans="1:7" ht="38.25" x14ac:dyDescent="0.25">
      <c r="A221" s="3">
        <f t="shared" si="3"/>
        <v>214</v>
      </c>
      <c r="B221" s="25" t="s">
        <v>162</v>
      </c>
      <c r="C221" s="113">
        <v>2210559013</v>
      </c>
      <c r="D221" s="114">
        <v>44571</v>
      </c>
      <c r="E221" s="5" t="s">
        <v>38</v>
      </c>
      <c r="F221" s="59">
        <v>423.75020000000001</v>
      </c>
      <c r="G221" s="37" t="s">
        <v>1263</v>
      </c>
    </row>
    <row r="222" spans="1:7" ht="38.25" x14ac:dyDescent="0.25">
      <c r="A222" s="3">
        <f t="shared" si="3"/>
        <v>215</v>
      </c>
      <c r="B222" s="25" t="s">
        <v>163</v>
      </c>
      <c r="C222" s="113">
        <v>2210559013</v>
      </c>
      <c r="D222" s="114">
        <v>44571</v>
      </c>
      <c r="E222" s="5" t="s">
        <v>38</v>
      </c>
      <c r="F222" s="59">
        <v>338.00020000000001</v>
      </c>
      <c r="G222" s="37" t="s">
        <v>1263</v>
      </c>
    </row>
    <row r="223" spans="1:7" ht="38.25" x14ac:dyDescent="0.25">
      <c r="A223" s="3">
        <f t="shared" si="3"/>
        <v>216</v>
      </c>
      <c r="B223" s="25" t="s">
        <v>164</v>
      </c>
      <c r="C223" s="113">
        <v>2210559013</v>
      </c>
      <c r="D223" s="114">
        <v>44571</v>
      </c>
      <c r="E223" s="5" t="s">
        <v>38</v>
      </c>
      <c r="F223" s="59">
        <v>706.8001999999999</v>
      </c>
      <c r="G223" s="37" t="s">
        <v>1263</v>
      </c>
    </row>
    <row r="224" spans="1:7" ht="38.25" x14ac:dyDescent="0.25">
      <c r="A224" s="3">
        <f t="shared" si="3"/>
        <v>217</v>
      </c>
      <c r="B224" s="25" t="s">
        <v>165</v>
      </c>
      <c r="C224" s="113">
        <v>2210559013</v>
      </c>
      <c r="D224" s="114">
        <v>44571</v>
      </c>
      <c r="E224" s="5" t="s">
        <v>38</v>
      </c>
      <c r="F224" s="59">
        <v>314.50020000000001</v>
      </c>
      <c r="G224" s="37" t="s">
        <v>1263</v>
      </c>
    </row>
    <row r="225" spans="1:7" ht="38.25" x14ac:dyDescent="0.25">
      <c r="A225" s="3">
        <f t="shared" si="3"/>
        <v>218</v>
      </c>
      <c r="B225" s="25" t="s">
        <v>166</v>
      </c>
      <c r="C225" s="99">
        <v>2210559013</v>
      </c>
      <c r="D225" s="10">
        <v>44571</v>
      </c>
      <c r="E225" s="5" t="s">
        <v>38</v>
      </c>
      <c r="F225" s="63">
        <v>339.35020000000003</v>
      </c>
      <c r="G225" s="37" t="s">
        <v>1263</v>
      </c>
    </row>
    <row r="226" spans="1:7" ht="38.25" x14ac:dyDescent="0.25">
      <c r="A226" s="3">
        <f t="shared" si="3"/>
        <v>219</v>
      </c>
      <c r="B226" s="25" t="s">
        <v>167</v>
      </c>
      <c r="C226" s="99">
        <v>2210559013</v>
      </c>
      <c r="D226" s="10">
        <v>44571</v>
      </c>
      <c r="E226" s="5" t="s">
        <v>38</v>
      </c>
      <c r="F226" s="63">
        <v>495.90019999999998</v>
      </c>
      <c r="G226" s="37" t="s">
        <v>1263</v>
      </c>
    </row>
    <row r="227" spans="1:7" ht="38.25" x14ac:dyDescent="0.25">
      <c r="A227" s="3">
        <f t="shared" si="3"/>
        <v>220</v>
      </c>
      <c r="B227" s="19" t="s">
        <v>1257</v>
      </c>
      <c r="C227" s="99">
        <v>2210559013</v>
      </c>
      <c r="D227" s="10">
        <v>44571</v>
      </c>
      <c r="E227" s="5" t="s">
        <v>38</v>
      </c>
      <c r="F227" s="112">
        <v>668</v>
      </c>
      <c r="G227" s="37" t="s">
        <v>1263</v>
      </c>
    </row>
    <row r="228" spans="1:7" ht="38.25" x14ac:dyDescent="0.25">
      <c r="A228" s="3">
        <f t="shared" si="3"/>
        <v>221</v>
      </c>
      <c r="B228" s="25" t="s">
        <v>159</v>
      </c>
      <c r="C228" s="99">
        <v>2210559013</v>
      </c>
      <c r="D228" s="10">
        <v>44571</v>
      </c>
      <c r="E228" s="5" t="s">
        <v>38</v>
      </c>
      <c r="F228" s="112">
        <v>563.68499999999995</v>
      </c>
      <c r="G228" s="37" t="s">
        <v>1263</v>
      </c>
    </row>
    <row r="229" spans="1:7" ht="38.25" x14ac:dyDescent="0.25">
      <c r="A229" s="3">
        <f t="shared" si="3"/>
        <v>222</v>
      </c>
      <c r="B229" s="25" t="s">
        <v>160</v>
      </c>
      <c r="C229" s="99">
        <v>2210559013</v>
      </c>
      <c r="D229" s="10">
        <v>44571</v>
      </c>
      <c r="E229" s="5" t="s">
        <v>38</v>
      </c>
      <c r="F229" s="63">
        <v>212.3</v>
      </c>
      <c r="G229" s="37" t="s">
        <v>1263</v>
      </c>
    </row>
    <row r="230" spans="1:7" ht="38.25" x14ac:dyDescent="0.25">
      <c r="A230" s="3">
        <f t="shared" si="3"/>
        <v>223</v>
      </c>
      <c r="B230" s="25" t="s">
        <v>161</v>
      </c>
      <c r="C230" s="113">
        <v>2210559013</v>
      </c>
      <c r="D230" s="114">
        <v>44571</v>
      </c>
      <c r="E230" s="5" t="s">
        <v>38</v>
      </c>
      <c r="F230" s="115">
        <v>189.6</v>
      </c>
      <c r="G230" s="37" t="s">
        <v>1263</v>
      </c>
    </row>
    <row r="231" spans="1:7" ht="38.25" x14ac:dyDescent="0.25">
      <c r="A231" s="3">
        <f t="shared" si="3"/>
        <v>224</v>
      </c>
      <c r="B231" s="25" t="s">
        <v>162</v>
      </c>
      <c r="C231" s="113">
        <v>2210559013</v>
      </c>
      <c r="D231" s="114">
        <v>44571</v>
      </c>
      <c r="E231" s="5" t="s">
        <v>38</v>
      </c>
      <c r="F231" s="59">
        <v>424.15</v>
      </c>
      <c r="G231" s="37" t="s">
        <v>1263</v>
      </c>
    </row>
    <row r="232" spans="1:7" ht="38.25" x14ac:dyDescent="0.25">
      <c r="A232" s="3">
        <f t="shared" si="3"/>
        <v>225</v>
      </c>
      <c r="B232" s="25" t="s">
        <v>163</v>
      </c>
      <c r="C232" s="113">
        <v>2210559013</v>
      </c>
      <c r="D232" s="114">
        <v>44571</v>
      </c>
      <c r="E232" s="5" t="s">
        <v>38</v>
      </c>
      <c r="F232" s="59">
        <v>338.4</v>
      </c>
      <c r="G232" s="37" t="s">
        <v>1263</v>
      </c>
    </row>
    <row r="233" spans="1:7" ht="38.25" x14ac:dyDescent="0.25">
      <c r="A233" s="3">
        <f t="shared" si="3"/>
        <v>226</v>
      </c>
      <c r="B233" s="25" t="s">
        <v>164</v>
      </c>
      <c r="C233" s="113">
        <v>2210559013</v>
      </c>
      <c r="D233" s="114">
        <v>44571</v>
      </c>
      <c r="E233" s="5" t="s">
        <v>38</v>
      </c>
      <c r="F233" s="59">
        <v>707.2</v>
      </c>
      <c r="G233" s="37" t="s">
        <v>1263</v>
      </c>
    </row>
    <row r="234" spans="1:7" ht="38.25" x14ac:dyDescent="0.25">
      <c r="A234" s="3">
        <f t="shared" si="3"/>
        <v>227</v>
      </c>
      <c r="B234" s="25" t="s">
        <v>165</v>
      </c>
      <c r="C234" s="113">
        <v>2210559013</v>
      </c>
      <c r="D234" s="114">
        <v>44571</v>
      </c>
      <c r="E234" s="5" t="s">
        <v>38</v>
      </c>
      <c r="F234" s="59">
        <v>314.7</v>
      </c>
      <c r="G234" s="37" t="s">
        <v>1263</v>
      </c>
    </row>
    <row r="235" spans="1:7" ht="38.25" x14ac:dyDescent="0.25">
      <c r="A235" s="3">
        <f t="shared" si="3"/>
        <v>228</v>
      </c>
      <c r="B235" s="25" t="s">
        <v>166</v>
      </c>
      <c r="C235" s="99">
        <v>2210559013</v>
      </c>
      <c r="D235" s="10">
        <v>44571</v>
      </c>
      <c r="E235" s="5" t="s">
        <v>38</v>
      </c>
      <c r="F235" s="63">
        <v>339.75</v>
      </c>
      <c r="G235" s="37" t="s">
        <v>1263</v>
      </c>
    </row>
    <row r="236" spans="1:7" ht="38.25" x14ac:dyDescent="0.25">
      <c r="A236" s="3">
        <f t="shared" si="3"/>
        <v>229</v>
      </c>
      <c r="B236" s="25" t="s">
        <v>167</v>
      </c>
      <c r="C236" s="99">
        <v>2210559013</v>
      </c>
      <c r="D236" s="10">
        <v>44571</v>
      </c>
      <c r="E236" s="5" t="s">
        <v>38</v>
      </c>
      <c r="F236" s="63">
        <v>496.3</v>
      </c>
      <c r="G236" s="37" t="s">
        <v>1263</v>
      </c>
    </row>
    <row r="237" spans="1:7" ht="25.5" x14ac:dyDescent="0.25">
      <c r="A237" s="3">
        <f t="shared" si="3"/>
        <v>230</v>
      </c>
      <c r="B237" s="37" t="s">
        <v>169</v>
      </c>
      <c r="C237" s="37">
        <v>2210560085</v>
      </c>
      <c r="D237" s="78">
        <v>44621</v>
      </c>
      <c r="E237" s="5" t="s">
        <v>38</v>
      </c>
      <c r="F237" s="105">
        <v>497.89</v>
      </c>
      <c r="G237" s="1" t="s">
        <v>170</v>
      </c>
    </row>
    <row r="238" spans="1:7" ht="25.5" x14ac:dyDescent="0.25">
      <c r="A238" s="3">
        <f t="shared" si="3"/>
        <v>231</v>
      </c>
      <c r="B238" s="37" t="s">
        <v>171</v>
      </c>
      <c r="C238" s="37">
        <v>2210560085</v>
      </c>
      <c r="D238" s="78">
        <v>44682</v>
      </c>
      <c r="E238" s="5" t="s">
        <v>38</v>
      </c>
      <c r="F238" s="105">
        <v>520</v>
      </c>
      <c r="G238" s="1" t="s">
        <v>170</v>
      </c>
    </row>
    <row r="239" spans="1:7" ht="25.5" x14ac:dyDescent="0.25">
      <c r="A239" s="3">
        <f t="shared" si="3"/>
        <v>232</v>
      </c>
      <c r="B239" s="37" t="s">
        <v>172</v>
      </c>
      <c r="C239" s="37">
        <v>2210560085</v>
      </c>
      <c r="D239" s="78">
        <v>44621</v>
      </c>
      <c r="E239" s="5" t="s">
        <v>38</v>
      </c>
      <c r="F239" s="105">
        <v>243.1</v>
      </c>
      <c r="G239" s="1" t="s">
        <v>170</v>
      </c>
    </row>
    <row r="240" spans="1:7" ht="25.5" x14ac:dyDescent="0.25">
      <c r="A240" s="3">
        <f t="shared" si="3"/>
        <v>233</v>
      </c>
      <c r="B240" s="37" t="s">
        <v>173</v>
      </c>
      <c r="C240" s="37">
        <v>2210560085</v>
      </c>
      <c r="D240" s="78">
        <v>44621</v>
      </c>
      <c r="E240" s="5" t="s">
        <v>38</v>
      </c>
      <c r="F240" s="105">
        <v>229.91</v>
      </c>
      <c r="G240" s="1" t="s">
        <v>170</v>
      </c>
    </row>
    <row r="241" spans="1:7" ht="25.5" x14ac:dyDescent="0.25">
      <c r="A241" s="3">
        <f t="shared" si="3"/>
        <v>234</v>
      </c>
      <c r="B241" s="37" t="s">
        <v>174</v>
      </c>
      <c r="C241" s="37">
        <v>2210560085</v>
      </c>
      <c r="D241" s="78">
        <v>44621</v>
      </c>
      <c r="E241" s="5" t="s">
        <v>38</v>
      </c>
      <c r="F241" s="105">
        <v>228.72</v>
      </c>
      <c r="G241" s="1" t="s">
        <v>170</v>
      </c>
    </row>
    <row r="242" spans="1:7" ht="25.5" x14ac:dyDescent="0.25">
      <c r="A242" s="3">
        <f t="shared" si="3"/>
        <v>235</v>
      </c>
      <c r="B242" s="37" t="s">
        <v>175</v>
      </c>
      <c r="C242" s="37">
        <v>2210560085</v>
      </c>
      <c r="D242" s="78">
        <v>44621</v>
      </c>
      <c r="E242" s="5" t="s">
        <v>38</v>
      </c>
      <c r="F242" s="105">
        <v>155.80000000000001</v>
      </c>
      <c r="G242" s="1" t="s">
        <v>170</v>
      </c>
    </row>
    <row r="243" spans="1:7" ht="25.5" x14ac:dyDescent="0.25">
      <c r="A243" s="3">
        <f t="shared" si="3"/>
        <v>236</v>
      </c>
      <c r="B243" s="37" t="s">
        <v>176</v>
      </c>
      <c r="C243" s="37">
        <v>2210560085</v>
      </c>
      <c r="D243" s="78">
        <v>44621</v>
      </c>
      <c r="E243" s="5" t="s">
        <v>38</v>
      </c>
      <c r="F243" s="105">
        <v>515.96</v>
      </c>
      <c r="G243" s="1" t="s">
        <v>170</v>
      </c>
    </row>
    <row r="244" spans="1:7" ht="25.5" x14ac:dyDescent="0.25">
      <c r="A244" s="3">
        <f t="shared" si="3"/>
        <v>237</v>
      </c>
      <c r="B244" s="37" t="s">
        <v>177</v>
      </c>
      <c r="C244" s="37">
        <v>2210560085</v>
      </c>
      <c r="D244" s="78">
        <v>44621</v>
      </c>
      <c r="E244" s="5" t="s">
        <v>38</v>
      </c>
      <c r="F244" s="105">
        <v>81.45</v>
      </c>
      <c r="G244" s="1" t="s">
        <v>170</v>
      </c>
    </row>
    <row r="245" spans="1:7" ht="25.5" x14ac:dyDescent="0.25">
      <c r="A245" s="3">
        <f t="shared" si="3"/>
        <v>238</v>
      </c>
      <c r="B245" s="37" t="s">
        <v>178</v>
      </c>
      <c r="C245" s="37">
        <v>2210560085</v>
      </c>
      <c r="D245" s="78">
        <v>44682</v>
      </c>
      <c r="E245" s="5" t="s">
        <v>38</v>
      </c>
      <c r="F245" s="105">
        <v>802.8</v>
      </c>
      <c r="G245" s="1" t="s">
        <v>170</v>
      </c>
    </row>
    <row r="246" spans="1:7" ht="25.5" x14ac:dyDescent="0.25">
      <c r="A246" s="3">
        <f t="shared" si="3"/>
        <v>239</v>
      </c>
      <c r="B246" s="37" t="s">
        <v>179</v>
      </c>
      <c r="C246" s="37">
        <v>2210560085</v>
      </c>
      <c r="D246" s="78">
        <v>44713</v>
      </c>
      <c r="E246" s="5" t="s">
        <v>38</v>
      </c>
      <c r="F246" s="105">
        <v>900</v>
      </c>
      <c r="G246" s="1" t="s">
        <v>170</v>
      </c>
    </row>
    <row r="247" spans="1:7" ht="25.5" x14ac:dyDescent="0.25">
      <c r="A247" s="3">
        <f t="shared" si="3"/>
        <v>240</v>
      </c>
      <c r="B247" s="5" t="s">
        <v>191</v>
      </c>
      <c r="C247" s="3">
        <v>2210571759</v>
      </c>
      <c r="D247" s="9">
        <v>44562</v>
      </c>
      <c r="E247" s="37" t="s">
        <v>44</v>
      </c>
      <c r="F247" s="60">
        <v>1605.1244300000001</v>
      </c>
      <c r="G247" s="1" t="s">
        <v>190</v>
      </c>
    </row>
    <row r="248" spans="1:7" ht="25.5" x14ac:dyDescent="0.25">
      <c r="A248" s="3">
        <f t="shared" si="3"/>
        <v>241</v>
      </c>
      <c r="B248" s="5" t="s">
        <v>192</v>
      </c>
      <c r="C248" s="3">
        <v>2210571759</v>
      </c>
      <c r="D248" s="9">
        <v>44562</v>
      </c>
      <c r="E248" s="5" t="s">
        <v>38</v>
      </c>
      <c r="F248" s="60">
        <v>450.4</v>
      </c>
      <c r="G248" s="1" t="s">
        <v>190</v>
      </c>
    </row>
    <row r="249" spans="1:7" ht="25.5" x14ac:dyDescent="0.25">
      <c r="A249" s="3">
        <f t="shared" si="3"/>
        <v>242</v>
      </c>
      <c r="B249" s="5" t="s">
        <v>193</v>
      </c>
      <c r="C249" s="3">
        <v>2210571759</v>
      </c>
      <c r="D249" s="9">
        <v>44562</v>
      </c>
      <c r="E249" s="5" t="s">
        <v>38</v>
      </c>
      <c r="F249" s="105">
        <v>150</v>
      </c>
      <c r="G249" s="1" t="s">
        <v>190</v>
      </c>
    </row>
    <row r="250" spans="1:7" ht="25.5" x14ac:dyDescent="0.25">
      <c r="A250" s="3">
        <f t="shared" si="3"/>
        <v>243</v>
      </c>
      <c r="B250" s="5" t="s">
        <v>194</v>
      </c>
      <c r="C250" s="3">
        <v>2210571759</v>
      </c>
      <c r="D250" s="9">
        <v>44562</v>
      </c>
      <c r="E250" s="5" t="s">
        <v>38</v>
      </c>
      <c r="F250" s="60">
        <v>167.471</v>
      </c>
      <c r="G250" s="1" t="s">
        <v>190</v>
      </c>
    </row>
    <row r="251" spans="1:7" ht="25.5" x14ac:dyDescent="0.25">
      <c r="A251" s="3">
        <f t="shared" si="3"/>
        <v>244</v>
      </c>
      <c r="B251" s="5" t="s">
        <v>195</v>
      </c>
      <c r="C251" s="3">
        <v>2210571759</v>
      </c>
      <c r="D251" s="9">
        <v>44621</v>
      </c>
      <c r="E251" s="5" t="s">
        <v>38</v>
      </c>
      <c r="F251" s="60">
        <v>480.48</v>
      </c>
      <c r="G251" s="1" t="s">
        <v>190</v>
      </c>
    </row>
    <row r="252" spans="1:7" ht="25.5" x14ac:dyDescent="0.25">
      <c r="A252" s="3">
        <f t="shared" si="3"/>
        <v>245</v>
      </c>
      <c r="B252" s="5" t="s">
        <v>152</v>
      </c>
      <c r="C252" s="3">
        <v>2210571759</v>
      </c>
      <c r="D252" s="41">
        <v>44713</v>
      </c>
      <c r="E252" s="5" t="s">
        <v>38</v>
      </c>
      <c r="F252" s="60">
        <v>220</v>
      </c>
      <c r="G252" s="1" t="s">
        <v>190</v>
      </c>
    </row>
    <row r="253" spans="1:7" ht="25.5" x14ac:dyDescent="0.25">
      <c r="A253" s="3">
        <f t="shared" si="3"/>
        <v>246</v>
      </c>
      <c r="B253" s="116" t="s">
        <v>196</v>
      </c>
      <c r="C253" s="3">
        <v>2210571759</v>
      </c>
      <c r="D253" s="41">
        <v>44713</v>
      </c>
      <c r="E253" s="37" t="s">
        <v>44</v>
      </c>
      <c r="F253" s="63">
        <v>115</v>
      </c>
      <c r="G253" s="1" t="s">
        <v>190</v>
      </c>
    </row>
    <row r="254" spans="1:7" ht="25.5" x14ac:dyDescent="0.25">
      <c r="A254" s="3">
        <f t="shared" si="3"/>
        <v>247</v>
      </c>
      <c r="B254" s="25" t="s">
        <v>197</v>
      </c>
      <c r="C254" s="3">
        <v>2210571759</v>
      </c>
      <c r="D254" s="41">
        <v>44682</v>
      </c>
      <c r="E254" s="5" t="s">
        <v>38</v>
      </c>
      <c r="F254" s="64">
        <v>630</v>
      </c>
      <c r="G254" s="1" t="s">
        <v>190</v>
      </c>
    </row>
    <row r="255" spans="1:7" ht="25.5" x14ac:dyDescent="0.25">
      <c r="A255" s="3">
        <f t="shared" si="3"/>
        <v>248</v>
      </c>
      <c r="B255" s="8" t="s">
        <v>198</v>
      </c>
      <c r="C255" s="3">
        <v>2210571759</v>
      </c>
      <c r="D255" s="41">
        <v>44713</v>
      </c>
      <c r="E255" s="5" t="s">
        <v>38</v>
      </c>
      <c r="F255" s="60">
        <v>588.30502999999999</v>
      </c>
      <c r="G255" s="1" t="s">
        <v>190</v>
      </c>
    </row>
    <row r="256" spans="1:7" ht="38.25" x14ac:dyDescent="0.25">
      <c r="A256" s="3">
        <f t="shared" si="3"/>
        <v>249</v>
      </c>
      <c r="B256" s="1" t="s">
        <v>231</v>
      </c>
      <c r="C256" s="1">
        <v>2210539138</v>
      </c>
      <c r="D256" s="15">
        <v>44652</v>
      </c>
      <c r="E256" s="5" t="s">
        <v>38</v>
      </c>
      <c r="F256" s="58">
        <v>1863.58</v>
      </c>
      <c r="G256" s="1" t="s">
        <v>230</v>
      </c>
    </row>
    <row r="257" spans="1:7" ht="51" x14ac:dyDescent="0.25">
      <c r="A257" s="3">
        <f t="shared" si="3"/>
        <v>250</v>
      </c>
      <c r="B257" s="1" t="s">
        <v>232</v>
      </c>
      <c r="C257" s="1">
        <v>2210539138</v>
      </c>
      <c r="D257" s="15">
        <v>44652</v>
      </c>
      <c r="E257" s="5" t="s">
        <v>38</v>
      </c>
      <c r="F257" s="58">
        <v>187.614</v>
      </c>
      <c r="G257" s="1" t="s">
        <v>230</v>
      </c>
    </row>
    <row r="258" spans="1:7" ht="25.5" x14ac:dyDescent="0.25">
      <c r="A258" s="3">
        <f t="shared" si="3"/>
        <v>251</v>
      </c>
      <c r="B258" s="19" t="s">
        <v>251</v>
      </c>
      <c r="C258" s="19">
        <v>2210543862</v>
      </c>
      <c r="D258" s="42">
        <v>44713</v>
      </c>
      <c r="E258" s="5" t="s">
        <v>38</v>
      </c>
      <c r="F258" s="59">
        <v>240</v>
      </c>
      <c r="G258" s="117" t="s">
        <v>249</v>
      </c>
    </row>
    <row r="259" spans="1:7" ht="25.5" x14ac:dyDescent="0.25">
      <c r="A259" s="3">
        <f t="shared" si="3"/>
        <v>252</v>
      </c>
      <c r="B259" s="19" t="s">
        <v>252</v>
      </c>
      <c r="C259" s="19">
        <v>2210543862</v>
      </c>
      <c r="D259" s="42">
        <v>44621</v>
      </c>
      <c r="E259" s="5" t="s">
        <v>38</v>
      </c>
      <c r="F259" s="59">
        <v>297.47259000000003</v>
      </c>
      <c r="G259" s="117" t="s">
        <v>249</v>
      </c>
    </row>
    <row r="260" spans="1:7" ht="25.5" x14ac:dyDescent="0.25">
      <c r="A260" s="3">
        <f t="shared" si="3"/>
        <v>253</v>
      </c>
      <c r="B260" s="19" t="s">
        <v>253</v>
      </c>
      <c r="C260" s="19">
        <v>2210543862</v>
      </c>
      <c r="D260" s="42">
        <v>44713</v>
      </c>
      <c r="E260" s="5" t="s">
        <v>38</v>
      </c>
      <c r="F260" s="59">
        <v>330</v>
      </c>
      <c r="G260" s="117" t="s">
        <v>249</v>
      </c>
    </row>
    <row r="261" spans="1:7" ht="25.5" x14ac:dyDescent="0.25">
      <c r="A261" s="3">
        <f t="shared" si="3"/>
        <v>254</v>
      </c>
      <c r="B261" s="19" t="s">
        <v>254</v>
      </c>
      <c r="C261" s="19">
        <v>2210543862</v>
      </c>
      <c r="D261" s="42">
        <v>44652</v>
      </c>
      <c r="E261" s="5" t="s">
        <v>38</v>
      </c>
      <c r="F261" s="59">
        <v>350</v>
      </c>
      <c r="G261" s="117" t="s">
        <v>249</v>
      </c>
    </row>
    <row r="262" spans="1:7" ht="38.25" x14ac:dyDescent="0.25">
      <c r="A262" s="3">
        <f t="shared" si="3"/>
        <v>255</v>
      </c>
      <c r="B262" s="19" t="s">
        <v>255</v>
      </c>
      <c r="C262" s="19">
        <v>2210543862</v>
      </c>
      <c r="D262" s="42">
        <v>44621</v>
      </c>
      <c r="E262" s="5" t="s">
        <v>38</v>
      </c>
      <c r="F262" s="59">
        <v>453.9</v>
      </c>
      <c r="G262" s="117" t="s">
        <v>249</v>
      </c>
    </row>
    <row r="263" spans="1:7" ht="25.5" x14ac:dyDescent="0.25">
      <c r="A263" s="3">
        <f t="shared" si="3"/>
        <v>256</v>
      </c>
      <c r="B263" s="19" t="s">
        <v>256</v>
      </c>
      <c r="C263" s="19">
        <v>2210543862</v>
      </c>
      <c r="D263" s="42">
        <v>44713</v>
      </c>
      <c r="E263" s="5" t="s">
        <v>38</v>
      </c>
      <c r="F263" s="59">
        <v>1600</v>
      </c>
      <c r="G263" s="117" t="s">
        <v>249</v>
      </c>
    </row>
    <row r="264" spans="1:7" ht="51" x14ac:dyDescent="0.25">
      <c r="A264" s="3">
        <f t="shared" si="3"/>
        <v>257</v>
      </c>
      <c r="B264" s="19" t="s">
        <v>257</v>
      </c>
      <c r="C264" s="19">
        <v>2210543862</v>
      </c>
      <c r="D264" s="42">
        <v>44621</v>
      </c>
      <c r="E264" s="5" t="s">
        <v>38</v>
      </c>
      <c r="F264" s="59">
        <v>689.66600000000005</v>
      </c>
      <c r="G264" s="117" t="s">
        <v>249</v>
      </c>
    </row>
    <row r="265" spans="1:7" ht="25.5" x14ac:dyDescent="0.25">
      <c r="A265" s="3">
        <f t="shared" si="3"/>
        <v>258</v>
      </c>
      <c r="B265" s="19" t="s">
        <v>252</v>
      </c>
      <c r="C265" s="19">
        <v>2210543862</v>
      </c>
      <c r="D265" s="42">
        <v>44713</v>
      </c>
      <c r="E265" s="5" t="s">
        <v>38</v>
      </c>
      <c r="F265" s="59">
        <v>750</v>
      </c>
      <c r="G265" s="117" t="s">
        <v>249</v>
      </c>
    </row>
    <row r="266" spans="1:7" ht="25.5" x14ac:dyDescent="0.25">
      <c r="A266" s="3">
        <f t="shared" ref="A266:A329" si="4">A265+1</f>
        <v>259</v>
      </c>
      <c r="B266" s="19" t="s">
        <v>254</v>
      </c>
      <c r="C266" s="19">
        <v>2210543862</v>
      </c>
      <c r="D266" s="42">
        <v>44713</v>
      </c>
      <c r="E266" s="5" t="s">
        <v>38</v>
      </c>
      <c r="F266" s="59">
        <v>780</v>
      </c>
      <c r="G266" s="117" t="s">
        <v>249</v>
      </c>
    </row>
    <row r="267" spans="1:7" ht="38.25" x14ac:dyDescent="0.25">
      <c r="A267" s="3">
        <f t="shared" si="4"/>
        <v>260</v>
      </c>
      <c r="B267" s="19" t="s">
        <v>255</v>
      </c>
      <c r="C267" s="19">
        <v>2210543862</v>
      </c>
      <c r="D267" s="42">
        <v>44713</v>
      </c>
      <c r="E267" s="5" t="s">
        <v>38</v>
      </c>
      <c r="F267" s="59">
        <v>990</v>
      </c>
      <c r="G267" s="117" t="s">
        <v>249</v>
      </c>
    </row>
    <row r="268" spans="1:7" ht="51" x14ac:dyDescent="0.25">
      <c r="A268" s="3">
        <f t="shared" si="4"/>
        <v>261</v>
      </c>
      <c r="B268" s="19" t="s">
        <v>257</v>
      </c>
      <c r="C268" s="19">
        <v>2210543862</v>
      </c>
      <c r="D268" s="42">
        <v>44713</v>
      </c>
      <c r="E268" s="5" t="s">
        <v>38</v>
      </c>
      <c r="F268" s="59">
        <v>990</v>
      </c>
      <c r="G268" s="117" t="s">
        <v>249</v>
      </c>
    </row>
    <row r="269" spans="1:7" ht="25.5" x14ac:dyDescent="0.25">
      <c r="A269" s="3">
        <f t="shared" si="4"/>
        <v>262</v>
      </c>
      <c r="B269" s="19" t="s">
        <v>258</v>
      </c>
      <c r="C269" s="19">
        <v>2210543862</v>
      </c>
      <c r="D269" s="42">
        <v>44621</v>
      </c>
      <c r="E269" s="5" t="s">
        <v>38</v>
      </c>
      <c r="F269" s="59">
        <v>1471.0806399999999</v>
      </c>
      <c r="G269" s="117" t="s">
        <v>249</v>
      </c>
    </row>
    <row r="270" spans="1:7" ht="38.25" x14ac:dyDescent="0.25">
      <c r="A270" s="3">
        <f t="shared" si="4"/>
        <v>263</v>
      </c>
      <c r="B270" s="19" t="s">
        <v>259</v>
      </c>
      <c r="C270" s="19">
        <v>2210543862</v>
      </c>
      <c r="D270" s="42">
        <v>44621</v>
      </c>
      <c r="E270" s="5" t="s">
        <v>38</v>
      </c>
      <c r="F270" s="59">
        <v>405.03167999999999</v>
      </c>
      <c r="G270" s="117" t="s">
        <v>249</v>
      </c>
    </row>
    <row r="271" spans="1:7" ht="25.5" x14ac:dyDescent="0.25">
      <c r="A271" s="3">
        <f t="shared" si="4"/>
        <v>264</v>
      </c>
      <c r="B271" s="37" t="s">
        <v>260</v>
      </c>
      <c r="C271" s="37">
        <v>2210566466</v>
      </c>
      <c r="D271" s="78">
        <v>44593</v>
      </c>
      <c r="E271" s="5" t="s">
        <v>38</v>
      </c>
      <c r="F271" s="105">
        <v>259</v>
      </c>
      <c r="G271" s="37" t="s">
        <v>261</v>
      </c>
    </row>
    <row r="272" spans="1:7" ht="25.5" x14ac:dyDescent="0.25">
      <c r="A272" s="3">
        <f t="shared" si="4"/>
        <v>265</v>
      </c>
      <c r="B272" s="37" t="s">
        <v>262</v>
      </c>
      <c r="C272" s="37">
        <v>2210566466</v>
      </c>
      <c r="D272" s="78">
        <v>44593</v>
      </c>
      <c r="E272" s="5" t="s">
        <v>38</v>
      </c>
      <c r="F272" s="105">
        <v>100</v>
      </c>
      <c r="G272" s="37" t="s">
        <v>261</v>
      </c>
    </row>
    <row r="273" spans="1:7" ht="38.25" x14ac:dyDescent="0.25">
      <c r="A273" s="3">
        <f t="shared" si="4"/>
        <v>266</v>
      </c>
      <c r="B273" s="37" t="s">
        <v>263</v>
      </c>
      <c r="C273" s="37">
        <v>2210566466</v>
      </c>
      <c r="D273" s="78">
        <v>44682</v>
      </c>
      <c r="E273" s="5" t="s">
        <v>38</v>
      </c>
      <c r="F273" s="105">
        <v>550</v>
      </c>
      <c r="G273" s="37" t="s">
        <v>261</v>
      </c>
    </row>
    <row r="274" spans="1:7" ht="25.5" x14ac:dyDescent="0.25">
      <c r="A274" s="3">
        <f t="shared" si="4"/>
        <v>267</v>
      </c>
      <c r="B274" s="37" t="s">
        <v>234</v>
      </c>
      <c r="C274" s="37">
        <v>2210566466</v>
      </c>
      <c r="D274" s="78">
        <v>44682</v>
      </c>
      <c r="E274" s="5" t="s">
        <v>38</v>
      </c>
      <c r="F274" s="105">
        <v>120</v>
      </c>
      <c r="G274" s="37" t="s">
        <v>261</v>
      </c>
    </row>
    <row r="275" spans="1:7" ht="25.5" x14ac:dyDescent="0.25">
      <c r="A275" s="3">
        <f t="shared" si="4"/>
        <v>268</v>
      </c>
      <c r="B275" s="37" t="s">
        <v>264</v>
      </c>
      <c r="C275" s="37">
        <v>2210566466</v>
      </c>
      <c r="D275" s="78">
        <v>44682</v>
      </c>
      <c r="E275" s="5" t="s">
        <v>38</v>
      </c>
      <c r="F275" s="105">
        <v>100</v>
      </c>
      <c r="G275" s="37" t="s">
        <v>261</v>
      </c>
    </row>
    <row r="276" spans="1:7" ht="25.5" x14ac:dyDescent="0.25">
      <c r="A276" s="3">
        <f t="shared" si="4"/>
        <v>269</v>
      </c>
      <c r="B276" s="37" t="s">
        <v>265</v>
      </c>
      <c r="C276" s="37">
        <v>2210566466</v>
      </c>
      <c r="D276" s="78">
        <v>44682</v>
      </c>
      <c r="E276" s="5" t="s">
        <v>38</v>
      </c>
      <c r="F276" s="105">
        <v>100</v>
      </c>
      <c r="G276" s="37" t="s">
        <v>261</v>
      </c>
    </row>
    <row r="277" spans="1:7" ht="51" x14ac:dyDescent="0.25">
      <c r="A277" s="3">
        <f t="shared" si="4"/>
        <v>270</v>
      </c>
      <c r="B277" s="37" t="s">
        <v>266</v>
      </c>
      <c r="C277" s="37">
        <v>2210566466</v>
      </c>
      <c r="D277" s="78">
        <v>44682</v>
      </c>
      <c r="E277" s="5" t="s">
        <v>38</v>
      </c>
      <c r="F277" s="105">
        <v>500</v>
      </c>
      <c r="G277" s="37" t="s">
        <v>261</v>
      </c>
    </row>
    <row r="278" spans="1:7" ht="51" x14ac:dyDescent="0.25">
      <c r="A278" s="3">
        <f t="shared" si="4"/>
        <v>271</v>
      </c>
      <c r="B278" s="37" t="s">
        <v>267</v>
      </c>
      <c r="C278" s="37">
        <v>2210566466</v>
      </c>
      <c r="D278" s="78">
        <v>44593</v>
      </c>
      <c r="E278" s="5" t="s">
        <v>38</v>
      </c>
      <c r="F278" s="105">
        <v>300</v>
      </c>
      <c r="G278" s="37" t="s">
        <v>261</v>
      </c>
    </row>
    <row r="279" spans="1:7" ht="51" x14ac:dyDescent="0.25">
      <c r="A279" s="3">
        <f t="shared" si="4"/>
        <v>272</v>
      </c>
      <c r="B279" s="37" t="s">
        <v>268</v>
      </c>
      <c r="C279" s="37">
        <v>2210566466</v>
      </c>
      <c r="D279" s="78">
        <v>44621</v>
      </c>
      <c r="E279" s="5" t="s">
        <v>38</v>
      </c>
      <c r="F279" s="105">
        <v>188</v>
      </c>
      <c r="G279" s="37" t="s">
        <v>261</v>
      </c>
    </row>
    <row r="280" spans="1:7" ht="25.5" x14ac:dyDescent="0.25">
      <c r="A280" s="3">
        <f t="shared" si="4"/>
        <v>273</v>
      </c>
      <c r="B280" s="1" t="s">
        <v>269</v>
      </c>
      <c r="C280" s="1">
        <v>2210568877</v>
      </c>
      <c r="D280" s="15">
        <v>44621</v>
      </c>
      <c r="E280" s="5" t="s">
        <v>38</v>
      </c>
      <c r="F280" s="58">
        <v>4119.46</v>
      </c>
      <c r="G280" s="1" t="s">
        <v>270</v>
      </c>
    </row>
    <row r="281" spans="1:7" ht="25.5" x14ac:dyDescent="0.25">
      <c r="A281" s="3">
        <f t="shared" si="4"/>
        <v>274</v>
      </c>
      <c r="B281" s="1" t="s">
        <v>178</v>
      </c>
      <c r="C281" s="1">
        <v>2210568877</v>
      </c>
      <c r="D281" s="15">
        <v>44621</v>
      </c>
      <c r="E281" s="5" t="s">
        <v>38</v>
      </c>
      <c r="F281" s="58">
        <v>500</v>
      </c>
      <c r="G281" s="1" t="s">
        <v>270</v>
      </c>
    </row>
    <row r="282" spans="1:7" ht="25.5" x14ac:dyDescent="0.25">
      <c r="A282" s="3">
        <f t="shared" si="4"/>
        <v>275</v>
      </c>
      <c r="B282" s="1" t="s">
        <v>271</v>
      </c>
      <c r="C282" s="1">
        <v>2210568877</v>
      </c>
      <c r="D282" s="15">
        <v>44652</v>
      </c>
      <c r="E282" s="5" t="s">
        <v>38</v>
      </c>
      <c r="F282" s="58">
        <v>1150.01</v>
      </c>
      <c r="G282" s="1" t="s">
        <v>270</v>
      </c>
    </row>
    <row r="283" spans="1:7" ht="25.5" x14ac:dyDescent="0.25">
      <c r="A283" s="3">
        <f t="shared" si="4"/>
        <v>276</v>
      </c>
      <c r="B283" s="1" t="s">
        <v>272</v>
      </c>
      <c r="C283" s="1">
        <v>2210568877</v>
      </c>
      <c r="D283" s="15">
        <v>44774</v>
      </c>
      <c r="E283" s="5" t="s">
        <v>38</v>
      </c>
      <c r="F283" s="58">
        <v>500</v>
      </c>
      <c r="G283" s="1" t="s">
        <v>270</v>
      </c>
    </row>
    <row r="284" spans="1:7" ht="25.5" x14ac:dyDescent="0.25">
      <c r="A284" s="3">
        <f t="shared" si="4"/>
        <v>277</v>
      </c>
      <c r="B284" s="1" t="s">
        <v>152</v>
      </c>
      <c r="C284" s="1">
        <v>2210568877</v>
      </c>
      <c r="D284" s="15">
        <v>44805</v>
      </c>
      <c r="E284" s="5" t="s">
        <v>38</v>
      </c>
      <c r="F284" s="58">
        <v>500</v>
      </c>
      <c r="G284" s="1" t="s">
        <v>270</v>
      </c>
    </row>
    <row r="285" spans="1:7" ht="25.5" x14ac:dyDescent="0.25">
      <c r="A285" s="3">
        <f t="shared" si="4"/>
        <v>278</v>
      </c>
      <c r="B285" s="37" t="s">
        <v>292</v>
      </c>
      <c r="C285" s="38">
        <v>2210565391</v>
      </c>
      <c r="D285" s="78">
        <v>44621</v>
      </c>
      <c r="E285" s="5" t="s">
        <v>38</v>
      </c>
      <c r="F285" s="105">
        <f>163202.4/1000</f>
        <v>163.20239999999998</v>
      </c>
      <c r="G285" s="37" t="s">
        <v>293</v>
      </c>
    </row>
    <row r="286" spans="1:7" ht="38.25" x14ac:dyDescent="0.25">
      <c r="A286" s="3">
        <f t="shared" si="4"/>
        <v>279</v>
      </c>
      <c r="B286" s="37" t="s">
        <v>294</v>
      </c>
      <c r="C286" s="38">
        <v>2210565391</v>
      </c>
      <c r="D286" s="78">
        <v>44621</v>
      </c>
      <c r="E286" s="5" t="s">
        <v>38</v>
      </c>
      <c r="F286" s="105">
        <f>297066.67/1000</f>
        <v>297.06666999999999</v>
      </c>
      <c r="G286" s="37" t="s">
        <v>293</v>
      </c>
    </row>
    <row r="287" spans="1:7" ht="25.5" x14ac:dyDescent="0.25">
      <c r="A287" s="3">
        <f t="shared" si="4"/>
        <v>280</v>
      </c>
      <c r="B287" s="37" t="s">
        <v>80</v>
      </c>
      <c r="C287" s="38">
        <v>2210565391</v>
      </c>
      <c r="D287" s="78">
        <v>44621</v>
      </c>
      <c r="E287" s="5" t="s">
        <v>38</v>
      </c>
      <c r="F287" s="105">
        <f>489066.67/1000</f>
        <v>489.06666999999999</v>
      </c>
      <c r="G287" s="37" t="s">
        <v>293</v>
      </c>
    </row>
    <row r="288" spans="1:7" ht="25.5" x14ac:dyDescent="0.25">
      <c r="A288" s="3">
        <f t="shared" si="4"/>
        <v>281</v>
      </c>
      <c r="B288" s="37" t="s">
        <v>295</v>
      </c>
      <c r="C288" s="38">
        <v>2210565391</v>
      </c>
      <c r="D288" s="78">
        <v>44621</v>
      </c>
      <c r="E288" s="5" t="s">
        <v>38</v>
      </c>
      <c r="F288" s="105">
        <f>390433.33/1000</f>
        <v>390.43333000000001</v>
      </c>
      <c r="G288" s="37" t="s">
        <v>293</v>
      </c>
    </row>
    <row r="289" spans="1:7" ht="25.5" x14ac:dyDescent="0.25">
      <c r="A289" s="3">
        <f t="shared" si="4"/>
        <v>282</v>
      </c>
      <c r="B289" s="37" t="s">
        <v>292</v>
      </c>
      <c r="C289" s="38">
        <v>2210565391</v>
      </c>
      <c r="D289" s="78">
        <v>44713</v>
      </c>
      <c r="E289" s="5" t="s">
        <v>38</v>
      </c>
      <c r="F289" s="105">
        <v>300</v>
      </c>
      <c r="G289" s="37" t="s">
        <v>293</v>
      </c>
    </row>
    <row r="290" spans="1:7" ht="25.5" x14ac:dyDescent="0.25">
      <c r="A290" s="3">
        <f t="shared" si="4"/>
        <v>283</v>
      </c>
      <c r="B290" s="37" t="s">
        <v>296</v>
      </c>
      <c r="C290" s="38">
        <v>2210565391</v>
      </c>
      <c r="D290" s="78">
        <v>44713</v>
      </c>
      <c r="E290" s="5" t="s">
        <v>38</v>
      </c>
      <c r="F290" s="105">
        <v>500</v>
      </c>
      <c r="G290" s="37" t="s">
        <v>293</v>
      </c>
    </row>
    <row r="291" spans="1:7" ht="25.5" x14ac:dyDescent="0.25">
      <c r="A291" s="3">
        <f t="shared" si="4"/>
        <v>284</v>
      </c>
      <c r="B291" s="37" t="s">
        <v>80</v>
      </c>
      <c r="C291" s="38">
        <v>2210565391</v>
      </c>
      <c r="D291" s="78">
        <v>44713</v>
      </c>
      <c r="E291" s="5" t="s">
        <v>38</v>
      </c>
      <c r="F291" s="105">
        <v>300</v>
      </c>
      <c r="G291" s="37" t="s">
        <v>293</v>
      </c>
    </row>
    <row r="292" spans="1:7" ht="25.5" x14ac:dyDescent="0.25">
      <c r="A292" s="3">
        <f t="shared" si="4"/>
        <v>285</v>
      </c>
      <c r="B292" s="37" t="s">
        <v>295</v>
      </c>
      <c r="C292" s="38">
        <v>2210565391</v>
      </c>
      <c r="D292" s="78">
        <v>44713</v>
      </c>
      <c r="E292" s="5" t="s">
        <v>38</v>
      </c>
      <c r="F292" s="105">
        <v>400</v>
      </c>
      <c r="G292" s="37" t="s">
        <v>293</v>
      </c>
    </row>
    <row r="293" spans="1:7" ht="25.5" x14ac:dyDescent="0.25">
      <c r="A293" s="3">
        <f t="shared" si="4"/>
        <v>286</v>
      </c>
      <c r="B293" s="37" t="s">
        <v>292</v>
      </c>
      <c r="C293" s="38">
        <v>2210565391</v>
      </c>
      <c r="D293" s="78">
        <v>44805</v>
      </c>
      <c r="E293" s="5" t="s">
        <v>38</v>
      </c>
      <c r="F293" s="105">
        <v>300</v>
      </c>
      <c r="G293" s="37" t="s">
        <v>293</v>
      </c>
    </row>
    <row r="294" spans="1:7" ht="25.5" x14ac:dyDescent="0.25">
      <c r="A294" s="3">
        <f t="shared" si="4"/>
        <v>287</v>
      </c>
      <c r="B294" s="37" t="s">
        <v>296</v>
      </c>
      <c r="C294" s="38">
        <v>2210565391</v>
      </c>
      <c r="D294" s="78">
        <v>44805</v>
      </c>
      <c r="E294" s="5" t="s">
        <v>38</v>
      </c>
      <c r="F294" s="105">
        <v>500</v>
      </c>
      <c r="G294" s="37" t="s">
        <v>293</v>
      </c>
    </row>
    <row r="295" spans="1:7" ht="38.25" x14ac:dyDescent="0.25">
      <c r="A295" s="3">
        <f t="shared" si="4"/>
        <v>288</v>
      </c>
      <c r="B295" s="37" t="s">
        <v>294</v>
      </c>
      <c r="C295" s="38">
        <v>2210565391</v>
      </c>
      <c r="D295" s="78">
        <v>44805</v>
      </c>
      <c r="E295" s="5" t="s">
        <v>38</v>
      </c>
      <c r="F295" s="105">
        <v>250</v>
      </c>
      <c r="G295" s="37" t="s">
        <v>293</v>
      </c>
    </row>
    <row r="296" spans="1:7" ht="25.5" x14ac:dyDescent="0.25">
      <c r="A296" s="3">
        <f t="shared" si="4"/>
        <v>289</v>
      </c>
      <c r="B296" s="37" t="s">
        <v>80</v>
      </c>
      <c r="C296" s="38">
        <v>2210565391</v>
      </c>
      <c r="D296" s="78">
        <v>44805</v>
      </c>
      <c r="E296" s="5" t="s">
        <v>38</v>
      </c>
      <c r="F296" s="105">
        <v>400</v>
      </c>
      <c r="G296" s="37" t="s">
        <v>293</v>
      </c>
    </row>
    <row r="297" spans="1:7" ht="25.5" x14ac:dyDescent="0.25">
      <c r="A297" s="3">
        <f t="shared" si="4"/>
        <v>290</v>
      </c>
      <c r="B297" s="37" t="s">
        <v>295</v>
      </c>
      <c r="C297" s="38">
        <v>2210565391</v>
      </c>
      <c r="D297" s="78">
        <v>44805</v>
      </c>
      <c r="E297" s="5" t="s">
        <v>38</v>
      </c>
      <c r="F297" s="105">
        <v>400</v>
      </c>
      <c r="G297" s="37" t="s">
        <v>293</v>
      </c>
    </row>
    <row r="298" spans="1:7" ht="25.5" x14ac:dyDescent="0.25">
      <c r="A298" s="3">
        <f t="shared" si="4"/>
        <v>291</v>
      </c>
      <c r="B298" s="37" t="s">
        <v>292</v>
      </c>
      <c r="C298" s="38">
        <v>2210565391</v>
      </c>
      <c r="D298" s="78">
        <v>44896</v>
      </c>
      <c r="E298" s="5" t="s">
        <v>38</v>
      </c>
      <c r="F298" s="105">
        <v>300</v>
      </c>
      <c r="G298" s="37" t="s">
        <v>293</v>
      </c>
    </row>
    <row r="299" spans="1:7" ht="25.5" x14ac:dyDescent="0.25">
      <c r="A299" s="3">
        <f t="shared" si="4"/>
        <v>292</v>
      </c>
      <c r="B299" s="37" t="s">
        <v>296</v>
      </c>
      <c r="C299" s="38">
        <v>2210565391</v>
      </c>
      <c r="D299" s="78">
        <v>44896</v>
      </c>
      <c r="E299" s="5" t="s">
        <v>38</v>
      </c>
      <c r="F299" s="105">
        <v>500</v>
      </c>
      <c r="G299" s="37" t="s">
        <v>293</v>
      </c>
    </row>
    <row r="300" spans="1:7" ht="38.25" x14ac:dyDescent="0.25">
      <c r="A300" s="3">
        <f t="shared" si="4"/>
        <v>293</v>
      </c>
      <c r="B300" s="37" t="s">
        <v>294</v>
      </c>
      <c r="C300" s="38">
        <v>2210565391</v>
      </c>
      <c r="D300" s="78">
        <v>44896</v>
      </c>
      <c r="E300" s="5" t="s">
        <v>38</v>
      </c>
      <c r="F300" s="105">
        <v>250</v>
      </c>
      <c r="G300" s="37" t="s">
        <v>293</v>
      </c>
    </row>
    <row r="301" spans="1:7" ht="25.5" x14ac:dyDescent="0.25">
      <c r="A301" s="3">
        <f t="shared" si="4"/>
        <v>294</v>
      </c>
      <c r="B301" s="37" t="s">
        <v>80</v>
      </c>
      <c r="C301" s="38">
        <v>2210565391</v>
      </c>
      <c r="D301" s="78">
        <v>44896</v>
      </c>
      <c r="E301" s="5" t="s">
        <v>38</v>
      </c>
      <c r="F301" s="105">
        <v>400</v>
      </c>
      <c r="G301" s="37" t="s">
        <v>293</v>
      </c>
    </row>
    <row r="302" spans="1:7" ht="25.5" x14ac:dyDescent="0.25">
      <c r="A302" s="3">
        <f t="shared" si="4"/>
        <v>295</v>
      </c>
      <c r="B302" s="37" t="s">
        <v>295</v>
      </c>
      <c r="C302" s="38">
        <v>2210565391</v>
      </c>
      <c r="D302" s="78">
        <v>44896</v>
      </c>
      <c r="E302" s="5" t="s">
        <v>38</v>
      </c>
      <c r="F302" s="105">
        <v>400</v>
      </c>
      <c r="G302" s="37" t="s">
        <v>293</v>
      </c>
    </row>
    <row r="303" spans="1:7" ht="25.5" x14ac:dyDescent="0.25">
      <c r="A303" s="3">
        <f t="shared" si="4"/>
        <v>296</v>
      </c>
      <c r="B303" s="37" t="s">
        <v>292</v>
      </c>
      <c r="C303" s="38">
        <v>2210565391</v>
      </c>
      <c r="D303" s="78">
        <v>44986</v>
      </c>
      <c r="E303" s="5" t="s">
        <v>38</v>
      </c>
      <c r="F303" s="105">
        <v>200</v>
      </c>
      <c r="G303" s="37" t="s">
        <v>293</v>
      </c>
    </row>
    <row r="304" spans="1:7" ht="38.25" x14ac:dyDescent="0.25">
      <c r="A304" s="3">
        <f t="shared" si="4"/>
        <v>297</v>
      </c>
      <c r="B304" s="37" t="s">
        <v>294</v>
      </c>
      <c r="C304" s="38">
        <v>2210565391</v>
      </c>
      <c r="D304" s="78">
        <v>44986</v>
      </c>
      <c r="E304" s="5" t="s">
        <v>38</v>
      </c>
      <c r="F304" s="105">
        <v>300</v>
      </c>
      <c r="G304" s="37" t="s">
        <v>293</v>
      </c>
    </row>
    <row r="305" spans="1:7" ht="25.5" x14ac:dyDescent="0.25">
      <c r="A305" s="3">
        <f t="shared" si="4"/>
        <v>298</v>
      </c>
      <c r="B305" s="37" t="s">
        <v>80</v>
      </c>
      <c r="C305" s="38">
        <v>2210565391</v>
      </c>
      <c r="D305" s="78">
        <v>44986</v>
      </c>
      <c r="E305" s="5" t="s">
        <v>38</v>
      </c>
      <c r="F305" s="105">
        <v>500</v>
      </c>
      <c r="G305" s="37" t="s">
        <v>293</v>
      </c>
    </row>
    <row r="306" spans="1:7" ht="25.5" x14ac:dyDescent="0.25">
      <c r="A306" s="3">
        <f t="shared" si="4"/>
        <v>299</v>
      </c>
      <c r="B306" s="37" t="s">
        <v>295</v>
      </c>
      <c r="C306" s="38">
        <v>2210565391</v>
      </c>
      <c r="D306" s="78">
        <v>44986</v>
      </c>
      <c r="E306" s="5" t="s">
        <v>38</v>
      </c>
      <c r="F306" s="105">
        <v>400</v>
      </c>
      <c r="G306" s="37" t="s">
        <v>293</v>
      </c>
    </row>
    <row r="307" spans="1:7" ht="25.5" x14ac:dyDescent="0.25">
      <c r="A307" s="3">
        <f t="shared" si="4"/>
        <v>300</v>
      </c>
      <c r="B307" s="37" t="s">
        <v>292</v>
      </c>
      <c r="C307" s="38">
        <v>2210565391</v>
      </c>
      <c r="D307" s="78">
        <v>45078</v>
      </c>
      <c r="E307" s="5" t="s">
        <v>38</v>
      </c>
      <c r="F307" s="105">
        <v>300</v>
      </c>
      <c r="G307" s="37" t="s">
        <v>293</v>
      </c>
    </row>
    <row r="308" spans="1:7" ht="25.5" x14ac:dyDescent="0.25">
      <c r="A308" s="3">
        <f t="shared" si="4"/>
        <v>301</v>
      </c>
      <c r="B308" s="37" t="s">
        <v>296</v>
      </c>
      <c r="C308" s="38">
        <v>2210565391</v>
      </c>
      <c r="D308" s="78">
        <v>45078</v>
      </c>
      <c r="E308" s="5" t="s">
        <v>38</v>
      </c>
      <c r="F308" s="105">
        <v>500</v>
      </c>
      <c r="G308" s="37" t="s">
        <v>293</v>
      </c>
    </row>
    <row r="309" spans="1:7" ht="25.5" x14ac:dyDescent="0.25">
      <c r="A309" s="3">
        <f t="shared" si="4"/>
        <v>302</v>
      </c>
      <c r="B309" s="37" t="s">
        <v>80</v>
      </c>
      <c r="C309" s="38">
        <v>2210565391</v>
      </c>
      <c r="D309" s="78">
        <v>45078</v>
      </c>
      <c r="E309" s="5" t="s">
        <v>38</v>
      </c>
      <c r="F309" s="105">
        <v>300</v>
      </c>
      <c r="G309" s="37" t="s">
        <v>293</v>
      </c>
    </row>
    <row r="310" spans="1:7" ht="25.5" x14ac:dyDescent="0.25">
      <c r="A310" s="3">
        <f t="shared" si="4"/>
        <v>303</v>
      </c>
      <c r="B310" s="37" t="s">
        <v>295</v>
      </c>
      <c r="C310" s="38">
        <v>2210565391</v>
      </c>
      <c r="D310" s="78">
        <v>45078</v>
      </c>
      <c r="E310" s="5" t="s">
        <v>38</v>
      </c>
      <c r="F310" s="105">
        <v>400</v>
      </c>
      <c r="G310" s="37" t="s">
        <v>293</v>
      </c>
    </row>
    <row r="311" spans="1:7" ht="25.5" x14ac:dyDescent="0.25">
      <c r="A311" s="3">
        <f t="shared" si="4"/>
        <v>304</v>
      </c>
      <c r="B311" s="37" t="s">
        <v>292</v>
      </c>
      <c r="C311" s="38">
        <v>2210565391</v>
      </c>
      <c r="D311" s="78">
        <v>45170</v>
      </c>
      <c r="E311" s="5" t="s">
        <v>38</v>
      </c>
      <c r="F311" s="105">
        <v>300</v>
      </c>
      <c r="G311" s="37" t="s">
        <v>293</v>
      </c>
    </row>
    <row r="312" spans="1:7" ht="25.5" x14ac:dyDescent="0.25">
      <c r="A312" s="3">
        <f t="shared" si="4"/>
        <v>305</v>
      </c>
      <c r="B312" s="37" t="s">
        <v>296</v>
      </c>
      <c r="C312" s="38">
        <v>2210565391</v>
      </c>
      <c r="D312" s="78">
        <v>45170</v>
      </c>
      <c r="E312" s="5" t="s">
        <v>38</v>
      </c>
      <c r="F312" s="105">
        <v>500</v>
      </c>
      <c r="G312" s="37" t="s">
        <v>293</v>
      </c>
    </row>
    <row r="313" spans="1:7" ht="38.25" x14ac:dyDescent="0.25">
      <c r="A313" s="3">
        <f t="shared" si="4"/>
        <v>306</v>
      </c>
      <c r="B313" s="37" t="s">
        <v>294</v>
      </c>
      <c r="C313" s="38">
        <v>2210565391</v>
      </c>
      <c r="D313" s="78">
        <v>45170</v>
      </c>
      <c r="E313" s="5" t="s">
        <v>38</v>
      </c>
      <c r="F313" s="105">
        <v>250</v>
      </c>
      <c r="G313" s="37" t="s">
        <v>293</v>
      </c>
    </row>
    <row r="314" spans="1:7" ht="25.5" x14ac:dyDescent="0.25">
      <c r="A314" s="3">
        <f t="shared" si="4"/>
        <v>307</v>
      </c>
      <c r="B314" s="37" t="s">
        <v>80</v>
      </c>
      <c r="C314" s="38">
        <v>2210565391</v>
      </c>
      <c r="D314" s="78">
        <v>45170</v>
      </c>
      <c r="E314" s="5" t="s">
        <v>38</v>
      </c>
      <c r="F314" s="105">
        <v>400</v>
      </c>
      <c r="G314" s="37" t="s">
        <v>293</v>
      </c>
    </row>
    <row r="315" spans="1:7" ht="25.5" x14ac:dyDescent="0.25">
      <c r="A315" s="3">
        <f t="shared" si="4"/>
        <v>308</v>
      </c>
      <c r="B315" s="37" t="s">
        <v>295</v>
      </c>
      <c r="C315" s="38">
        <v>2210565391</v>
      </c>
      <c r="D315" s="78">
        <v>45170</v>
      </c>
      <c r="E315" s="5" t="s">
        <v>38</v>
      </c>
      <c r="F315" s="105">
        <v>400</v>
      </c>
      <c r="G315" s="37" t="s">
        <v>293</v>
      </c>
    </row>
    <row r="316" spans="1:7" ht="25.5" x14ac:dyDescent="0.25">
      <c r="A316" s="3">
        <f t="shared" si="4"/>
        <v>309</v>
      </c>
      <c r="B316" s="37" t="s">
        <v>292</v>
      </c>
      <c r="C316" s="38">
        <v>2210565391</v>
      </c>
      <c r="D316" s="78">
        <v>45261</v>
      </c>
      <c r="E316" s="5" t="s">
        <v>38</v>
      </c>
      <c r="F316" s="105">
        <v>300</v>
      </c>
      <c r="G316" s="37" t="s">
        <v>293</v>
      </c>
    </row>
    <row r="317" spans="1:7" ht="25.5" x14ac:dyDescent="0.25">
      <c r="A317" s="3">
        <f t="shared" si="4"/>
        <v>310</v>
      </c>
      <c r="B317" s="37" t="s">
        <v>296</v>
      </c>
      <c r="C317" s="38">
        <v>2210565391</v>
      </c>
      <c r="D317" s="78">
        <v>45261</v>
      </c>
      <c r="E317" s="5" t="s">
        <v>38</v>
      </c>
      <c r="F317" s="105">
        <v>500</v>
      </c>
      <c r="G317" s="37" t="s">
        <v>293</v>
      </c>
    </row>
    <row r="318" spans="1:7" ht="38.25" x14ac:dyDescent="0.25">
      <c r="A318" s="3">
        <f t="shared" si="4"/>
        <v>311</v>
      </c>
      <c r="B318" s="37" t="s">
        <v>294</v>
      </c>
      <c r="C318" s="38">
        <v>2210565391</v>
      </c>
      <c r="D318" s="78">
        <v>45261</v>
      </c>
      <c r="E318" s="5" t="s">
        <v>38</v>
      </c>
      <c r="F318" s="105">
        <v>250</v>
      </c>
      <c r="G318" s="37" t="s">
        <v>293</v>
      </c>
    </row>
    <row r="319" spans="1:7" ht="25.5" x14ac:dyDescent="0.25">
      <c r="A319" s="3">
        <f t="shared" si="4"/>
        <v>312</v>
      </c>
      <c r="B319" s="37" t="s">
        <v>80</v>
      </c>
      <c r="C319" s="38">
        <v>2210565391</v>
      </c>
      <c r="D319" s="78">
        <v>45261</v>
      </c>
      <c r="E319" s="5" t="s">
        <v>38</v>
      </c>
      <c r="F319" s="105">
        <v>400</v>
      </c>
      <c r="G319" s="37" t="s">
        <v>293</v>
      </c>
    </row>
    <row r="320" spans="1:7" ht="25.5" x14ac:dyDescent="0.25">
      <c r="A320" s="3">
        <f t="shared" si="4"/>
        <v>313</v>
      </c>
      <c r="B320" s="37" t="s">
        <v>295</v>
      </c>
      <c r="C320" s="38">
        <v>2210565391</v>
      </c>
      <c r="D320" s="78">
        <v>45261</v>
      </c>
      <c r="E320" s="5" t="s">
        <v>38</v>
      </c>
      <c r="F320" s="105">
        <v>400</v>
      </c>
      <c r="G320" s="37" t="s">
        <v>293</v>
      </c>
    </row>
    <row r="321" spans="1:7" ht="25.5" x14ac:dyDescent="0.25">
      <c r="A321" s="3">
        <f t="shared" si="4"/>
        <v>314</v>
      </c>
      <c r="B321" s="37" t="s">
        <v>292</v>
      </c>
      <c r="C321" s="38">
        <v>2210565391</v>
      </c>
      <c r="D321" s="78">
        <v>45352</v>
      </c>
      <c r="E321" s="5" t="s">
        <v>38</v>
      </c>
      <c r="F321" s="105">
        <v>200</v>
      </c>
      <c r="G321" s="37" t="s">
        <v>293</v>
      </c>
    </row>
    <row r="322" spans="1:7" ht="38.25" x14ac:dyDescent="0.25">
      <c r="A322" s="3">
        <f t="shared" si="4"/>
        <v>315</v>
      </c>
      <c r="B322" s="37" t="s">
        <v>294</v>
      </c>
      <c r="C322" s="38">
        <v>2210565391</v>
      </c>
      <c r="D322" s="78">
        <v>45352</v>
      </c>
      <c r="E322" s="5" t="s">
        <v>38</v>
      </c>
      <c r="F322" s="105">
        <v>300</v>
      </c>
      <c r="G322" s="37" t="s">
        <v>293</v>
      </c>
    </row>
    <row r="323" spans="1:7" ht="25.5" x14ac:dyDescent="0.25">
      <c r="A323" s="3">
        <f t="shared" si="4"/>
        <v>316</v>
      </c>
      <c r="B323" s="37" t="s">
        <v>80</v>
      </c>
      <c r="C323" s="38">
        <v>2210565391</v>
      </c>
      <c r="D323" s="78">
        <v>45352</v>
      </c>
      <c r="E323" s="5" t="s">
        <v>38</v>
      </c>
      <c r="F323" s="105">
        <v>500</v>
      </c>
      <c r="G323" s="37" t="s">
        <v>293</v>
      </c>
    </row>
    <row r="324" spans="1:7" ht="25.5" x14ac:dyDescent="0.25">
      <c r="A324" s="3">
        <f t="shared" si="4"/>
        <v>317</v>
      </c>
      <c r="B324" s="37" t="s">
        <v>295</v>
      </c>
      <c r="C324" s="38">
        <v>2210565391</v>
      </c>
      <c r="D324" s="78">
        <v>45352</v>
      </c>
      <c r="E324" s="5" t="s">
        <v>38</v>
      </c>
      <c r="F324" s="105">
        <v>400</v>
      </c>
      <c r="G324" s="37" t="s">
        <v>293</v>
      </c>
    </row>
    <row r="325" spans="1:7" ht="25.5" x14ac:dyDescent="0.25">
      <c r="A325" s="3">
        <f t="shared" si="4"/>
        <v>318</v>
      </c>
      <c r="B325" s="37" t="s">
        <v>292</v>
      </c>
      <c r="C325" s="38">
        <v>2210565391</v>
      </c>
      <c r="D325" s="78">
        <v>45444</v>
      </c>
      <c r="E325" s="5" t="s">
        <v>38</v>
      </c>
      <c r="F325" s="105">
        <v>300</v>
      </c>
      <c r="G325" s="37" t="s">
        <v>293</v>
      </c>
    </row>
    <row r="326" spans="1:7" ht="25.5" x14ac:dyDescent="0.25">
      <c r="A326" s="3">
        <f t="shared" si="4"/>
        <v>319</v>
      </c>
      <c r="B326" s="37" t="s">
        <v>296</v>
      </c>
      <c r="C326" s="38">
        <v>2210565391</v>
      </c>
      <c r="D326" s="78">
        <v>45444</v>
      </c>
      <c r="E326" s="5" t="s">
        <v>38</v>
      </c>
      <c r="F326" s="105">
        <v>500</v>
      </c>
      <c r="G326" s="37" t="s">
        <v>293</v>
      </c>
    </row>
    <row r="327" spans="1:7" ht="25.5" x14ac:dyDescent="0.25">
      <c r="A327" s="3">
        <f t="shared" si="4"/>
        <v>320</v>
      </c>
      <c r="B327" s="37" t="s">
        <v>80</v>
      </c>
      <c r="C327" s="38">
        <v>2210565391</v>
      </c>
      <c r="D327" s="78">
        <v>45444</v>
      </c>
      <c r="E327" s="5" t="s">
        <v>38</v>
      </c>
      <c r="F327" s="105">
        <v>300</v>
      </c>
      <c r="G327" s="37" t="s">
        <v>293</v>
      </c>
    </row>
    <row r="328" spans="1:7" ht="25.5" x14ac:dyDescent="0.25">
      <c r="A328" s="3">
        <f t="shared" si="4"/>
        <v>321</v>
      </c>
      <c r="B328" s="37" t="s">
        <v>295</v>
      </c>
      <c r="C328" s="38">
        <v>2210565391</v>
      </c>
      <c r="D328" s="78">
        <v>45444</v>
      </c>
      <c r="E328" s="5" t="s">
        <v>38</v>
      </c>
      <c r="F328" s="105">
        <v>400</v>
      </c>
      <c r="G328" s="37" t="s">
        <v>293</v>
      </c>
    </row>
    <row r="329" spans="1:7" ht="25.5" x14ac:dyDescent="0.25">
      <c r="A329" s="3">
        <f t="shared" si="4"/>
        <v>322</v>
      </c>
      <c r="B329" s="37" t="s">
        <v>292</v>
      </c>
      <c r="C329" s="38">
        <v>2210565391</v>
      </c>
      <c r="D329" s="78">
        <v>45536</v>
      </c>
      <c r="E329" s="5" t="s">
        <v>38</v>
      </c>
      <c r="F329" s="105">
        <v>300</v>
      </c>
      <c r="G329" s="37" t="s">
        <v>293</v>
      </c>
    </row>
    <row r="330" spans="1:7" ht="25.5" x14ac:dyDescent="0.25">
      <c r="A330" s="3">
        <f t="shared" ref="A330:A393" si="5">A329+1</f>
        <v>323</v>
      </c>
      <c r="B330" s="37" t="s">
        <v>296</v>
      </c>
      <c r="C330" s="38">
        <v>2210565391</v>
      </c>
      <c r="D330" s="78">
        <v>45536</v>
      </c>
      <c r="E330" s="5" t="s">
        <v>38</v>
      </c>
      <c r="F330" s="105">
        <v>500</v>
      </c>
      <c r="G330" s="37" t="s">
        <v>293</v>
      </c>
    </row>
    <row r="331" spans="1:7" ht="38.25" x14ac:dyDescent="0.25">
      <c r="A331" s="3">
        <f t="shared" si="5"/>
        <v>324</v>
      </c>
      <c r="B331" s="37" t="s">
        <v>294</v>
      </c>
      <c r="C331" s="38">
        <v>2210565391</v>
      </c>
      <c r="D331" s="78">
        <v>45536</v>
      </c>
      <c r="E331" s="5" t="s">
        <v>38</v>
      </c>
      <c r="F331" s="105">
        <v>250</v>
      </c>
      <c r="G331" s="37" t="s">
        <v>293</v>
      </c>
    </row>
    <row r="332" spans="1:7" ht="25.5" x14ac:dyDescent="0.25">
      <c r="A332" s="3">
        <f t="shared" si="5"/>
        <v>325</v>
      </c>
      <c r="B332" s="37" t="s">
        <v>80</v>
      </c>
      <c r="C332" s="38">
        <v>2210565391</v>
      </c>
      <c r="D332" s="78">
        <v>45536</v>
      </c>
      <c r="E332" s="5" t="s">
        <v>38</v>
      </c>
      <c r="F332" s="105">
        <v>400</v>
      </c>
      <c r="G332" s="37" t="s">
        <v>293</v>
      </c>
    </row>
    <row r="333" spans="1:7" ht="25.5" x14ac:dyDescent="0.25">
      <c r="A333" s="3">
        <f t="shared" si="5"/>
        <v>326</v>
      </c>
      <c r="B333" s="37" t="s">
        <v>295</v>
      </c>
      <c r="C333" s="38">
        <v>2210565391</v>
      </c>
      <c r="D333" s="78">
        <v>45536</v>
      </c>
      <c r="E333" s="5" t="s">
        <v>38</v>
      </c>
      <c r="F333" s="105">
        <v>400</v>
      </c>
      <c r="G333" s="37" t="s">
        <v>293</v>
      </c>
    </row>
    <row r="334" spans="1:7" ht="25.5" x14ac:dyDescent="0.25">
      <c r="A334" s="3">
        <f t="shared" si="5"/>
        <v>327</v>
      </c>
      <c r="B334" s="37" t="s">
        <v>292</v>
      </c>
      <c r="C334" s="38">
        <v>2210565391</v>
      </c>
      <c r="D334" s="78">
        <v>45627</v>
      </c>
      <c r="E334" s="5" t="s">
        <v>38</v>
      </c>
      <c r="F334" s="105">
        <v>300</v>
      </c>
      <c r="G334" s="37" t="s">
        <v>293</v>
      </c>
    </row>
    <row r="335" spans="1:7" ht="25.5" x14ac:dyDescent="0.25">
      <c r="A335" s="3">
        <f t="shared" si="5"/>
        <v>328</v>
      </c>
      <c r="B335" s="37" t="s">
        <v>296</v>
      </c>
      <c r="C335" s="38">
        <v>2210565391</v>
      </c>
      <c r="D335" s="78">
        <v>45627</v>
      </c>
      <c r="E335" s="5" t="s">
        <v>38</v>
      </c>
      <c r="F335" s="105">
        <v>500</v>
      </c>
      <c r="G335" s="37" t="s">
        <v>293</v>
      </c>
    </row>
    <row r="336" spans="1:7" ht="38.25" x14ac:dyDescent="0.25">
      <c r="A336" s="3">
        <f t="shared" si="5"/>
        <v>329</v>
      </c>
      <c r="B336" s="37" t="s">
        <v>294</v>
      </c>
      <c r="C336" s="38">
        <v>2210565391</v>
      </c>
      <c r="D336" s="78">
        <v>45627</v>
      </c>
      <c r="E336" s="5" t="s">
        <v>38</v>
      </c>
      <c r="F336" s="105">
        <v>250</v>
      </c>
      <c r="G336" s="37" t="s">
        <v>293</v>
      </c>
    </row>
    <row r="337" spans="1:7" ht="25.5" x14ac:dyDescent="0.25">
      <c r="A337" s="3">
        <f t="shared" si="5"/>
        <v>330</v>
      </c>
      <c r="B337" s="37" t="s">
        <v>80</v>
      </c>
      <c r="C337" s="38">
        <v>2210565391</v>
      </c>
      <c r="D337" s="78">
        <v>45627</v>
      </c>
      <c r="E337" s="5" t="s">
        <v>38</v>
      </c>
      <c r="F337" s="105">
        <v>400</v>
      </c>
      <c r="G337" s="37" t="s">
        <v>293</v>
      </c>
    </row>
    <row r="338" spans="1:7" ht="25.5" x14ac:dyDescent="0.25">
      <c r="A338" s="3">
        <f t="shared" si="5"/>
        <v>331</v>
      </c>
      <c r="B338" s="37" t="s">
        <v>295</v>
      </c>
      <c r="C338" s="38">
        <v>2210565391</v>
      </c>
      <c r="D338" s="78">
        <v>45627</v>
      </c>
      <c r="E338" s="5" t="s">
        <v>38</v>
      </c>
      <c r="F338" s="105">
        <v>400</v>
      </c>
      <c r="G338" s="37" t="s">
        <v>293</v>
      </c>
    </row>
    <row r="339" spans="1:7" ht="38.25" x14ac:dyDescent="0.25">
      <c r="A339" s="3">
        <f t="shared" si="5"/>
        <v>332</v>
      </c>
      <c r="B339" s="1" t="s">
        <v>298</v>
      </c>
      <c r="C339" s="2">
        <v>2220574363</v>
      </c>
      <c r="D339" s="15">
        <v>44621</v>
      </c>
      <c r="E339" s="19" t="s">
        <v>250</v>
      </c>
      <c r="F339" s="58">
        <v>587.1</v>
      </c>
      <c r="G339" s="1" t="s">
        <v>297</v>
      </c>
    </row>
    <row r="340" spans="1:7" ht="38.25" x14ac:dyDescent="0.25">
      <c r="A340" s="3">
        <f t="shared" si="5"/>
        <v>333</v>
      </c>
      <c r="B340" s="1" t="s">
        <v>299</v>
      </c>
      <c r="C340" s="2">
        <v>2220574363</v>
      </c>
      <c r="D340" s="15">
        <v>44621</v>
      </c>
      <c r="E340" s="19" t="s">
        <v>250</v>
      </c>
      <c r="F340" s="58">
        <v>135.05000000000001</v>
      </c>
      <c r="G340" s="1" t="s">
        <v>297</v>
      </c>
    </row>
    <row r="341" spans="1:7" ht="38.25" x14ac:dyDescent="0.25">
      <c r="A341" s="3">
        <f t="shared" si="5"/>
        <v>334</v>
      </c>
      <c r="B341" s="1" t="s">
        <v>300</v>
      </c>
      <c r="C341" s="2">
        <v>2220574363</v>
      </c>
      <c r="D341" s="15">
        <v>44621</v>
      </c>
      <c r="E341" s="19" t="s">
        <v>250</v>
      </c>
      <c r="F341" s="58">
        <v>412.93</v>
      </c>
      <c r="G341" s="1" t="s">
        <v>297</v>
      </c>
    </row>
    <row r="342" spans="1:7" ht="38.25" x14ac:dyDescent="0.25">
      <c r="A342" s="3">
        <f t="shared" si="5"/>
        <v>335</v>
      </c>
      <c r="B342" s="1" t="s">
        <v>301</v>
      </c>
      <c r="C342" s="2">
        <v>2220574363</v>
      </c>
      <c r="D342" s="15">
        <v>44621</v>
      </c>
      <c r="E342" s="19" t="s">
        <v>250</v>
      </c>
      <c r="F342" s="58">
        <v>858.5</v>
      </c>
      <c r="G342" s="1" t="s">
        <v>297</v>
      </c>
    </row>
    <row r="343" spans="1:7" ht="38.25" x14ac:dyDescent="0.25">
      <c r="A343" s="3">
        <f t="shared" si="5"/>
        <v>336</v>
      </c>
      <c r="B343" s="1" t="s">
        <v>302</v>
      </c>
      <c r="C343" s="2">
        <v>2220574363</v>
      </c>
      <c r="D343" s="15">
        <v>44621</v>
      </c>
      <c r="E343" s="19" t="s">
        <v>250</v>
      </c>
      <c r="F343" s="58">
        <v>899.79</v>
      </c>
      <c r="G343" s="1" t="s">
        <v>297</v>
      </c>
    </row>
    <row r="344" spans="1:7" ht="38.25" x14ac:dyDescent="0.25">
      <c r="A344" s="3">
        <f t="shared" si="5"/>
        <v>337</v>
      </c>
      <c r="B344" s="1" t="s">
        <v>303</v>
      </c>
      <c r="C344" s="2">
        <v>2220574363</v>
      </c>
      <c r="D344" s="15">
        <v>44621</v>
      </c>
      <c r="E344" s="19" t="s">
        <v>250</v>
      </c>
      <c r="F344" s="58">
        <v>1052.52</v>
      </c>
      <c r="G344" s="1" t="s">
        <v>297</v>
      </c>
    </row>
    <row r="345" spans="1:7" ht="38.25" x14ac:dyDescent="0.25">
      <c r="A345" s="3">
        <f t="shared" si="5"/>
        <v>338</v>
      </c>
      <c r="B345" s="1" t="s">
        <v>304</v>
      </c>
      <c r="C345" s="2">
        <v>2220574363</v>
      </c>
      <c r="D345" s="15">
        <v>44743</v>
      </c>
      <c r="E345" s="5" t="s">
        <v>38</v>
      </c>
      <c r="F345" s="58">
        <v>307</v>
      </c>
      <c r="G345" s="1" t="s">
        <v>297</v>
      </c>
    </row>
    <row r="346" spans="1:7" ht="38.25" x14ac:dyDescent="0.25">
      <c r="A346" s="3">
        <f t="shared" si="5"/>
        <v>339</v>
      </c>
      <c r="B346" s="1" t="s">
        <v>152</v>
      </c>
      <c r="C346" s="2">
        <v>2220574363</v>
      </c>
      <c r="D346" s="15">
        <v>44743</v>
      </c>
      <c r="E346" s="5" t="s">
        <v>38</v>
      </c>
      <c r="F346" s="58">
        <v>1054.3599999999999</v>
      </c>
      <c r="G346" s="1" t="s">
        <v>297</v>
      </c>
    </row>
    <row r="347" spans="1:7" ht="38.25" x14ac:dyDescent="0.25">
      <c r="A347" s="3">
        <f t="shared" si="5"/>
        <v>340</v>
      </c>
      <c r="B347" s="1" t="s">
        <v>178</v>
      </c>
      <c r="C347" s="2">
        <v>2220574363</v>
      </c>
      <c r="D347" s="15">
        <v>44621</v>
      </c>
      <c r="E347" s="5" t="s">
        <v>38</v>
      </c>
      <c r="F347" s="58">
        <v>691.1</v>
      </c>
      <c r="G347" s="1" t="s">
        <v>297</v>
      </c>
    </row>
    <row r="348" spans="1:7" ht="38.25" x14ac:dyDescent="0.25">
      <c r="A348" s="3">
        <f t="shared" si="5"/>
        <v>341</v>
      </c>
      <c r="B348" s="1" t="s">
        <v>305</v>
      </c>
      <c r="C348" s="2">
        <v>2220574363</v>
      </c>
      <c r="D348" s="15">
        <v>44621</v>
      </c>
      <c r="E348" s="19" t="s">
        <v>250</v>
      </c>
      <c r="F348" s="58">
        <v>141.15</v>
      </c>
      <c r="G348" s="1" t="s">
        <v>297</v>
      </c>
    </row>
    <row r="349" spans="1:7" ht="38.25" x14ac:dyDescent="0.25">
      <c r="A349" s="3">
        <f t="shared" si="5"/>
        <v>342</v>
      </c>
      <c r="B349" s="1" t="s">
        <v>306</v>
      </c>
      <c r="C349" s="2">
        <v>2220574363</v>
      </c>
      <c r="D349" s="15">
        <v>44621</v>
      </c>
      <c r="E349" s="19" t="s">
        <v>250</v>
      </c>
      <c r="F349" s="58">
        <v>132.22</v>
      </c>
      <c r="G349" s="1" t="s">
        <v>297</v>
      </c>
    </row>
    <row r="350" spans="1:7" ht="38.25" x14ac:dyDescent="0.25">
      <c r="A350" s="3">
        <f t="shared" si="5"/>
        <v>343</v>
      </c>
      <c r="B350" s="1" t="s">
        <v>298</v>
      </c>
      <c r="C350" s="2">
        <v>2220574363</v>
      </c>
      <c r="D350" s="15">
        <v>44743</v>
      </c>
      <c r="E350" s="19" t="s">
        <v>250</v>
      </c>
      <c r="F350" s="58">
        <v>1174.19</v>
      </c>
      <c r="G350" s="1" t="s">
        <v>297</v>
      </c>
    </row>
    <row r="351" spans="1:7" ht="38.25" x14ac:dyDescent="0.25">
      <c r="A351" s="3">
        <f t="shared" si="5"/>
        <v>344</v>
      </c>
      <c r="B351" s="1" t="s">
        <v>307</v>
      </c>
      <c r="C351" s="2">
        <v>2220574363</v>
      </c>
      <c r="D351" s="15">
        <v>44743</v>
      </c>
      <c r="E351" s="19" t="s">
        <v>250</v>
      </c>
      <c r="F351" s="58">
        <v>283.02999999999997</v>
      </c>
      <c r="G351" s="1" t="s">
        <v>297</v>
      </c>
    </row>
    <row r="352" spans="1:7" ht="38.25" x14ac:dyDescent="0.25">
      <c r="A352" s="3">
        <f t="shared" si="5"/>
        <v>345</v>
      </c>
      <c r="B352" s="1" t="s">
        <v>308</v>
      </c>
      <c r="C352" s="2">
        <v>2220574363</v>
      </c>
      <c r="D352" s="15">
        <v>44743</v>
      </c>
      <c r="E352" s="19" t="s">
        <v>250</v>
      </c>
      <c r="F352" s="58">
        <v>285.85000000000002</v>
      </c>
      <c r="G352" s="1" t="s">
        <v>297</v>
      </c>
    </row>
    <row r="353" spans="1:7" ht="38.25" x14ac:dyDescent="0.25">
      <c r="A353" s="3">
        <f t="shared" si="5"/>
        <v>346</v>
      </c>
      <c r="B353" s="1" t="s">
        <v>309</v>
      </c>
      <c r="C353" s="2">
        <v>2220574363</v>
      </c>
      <c r="D353" s="15">
        <v>44743</v>
      </c>
      <c r="E353" s="19" t="s">
        <v>250</v>
      </c>
      <c r="F353" s="61">
        <v>1416.99</v>
      </c>
      <c r="G353" s="1" t="s">
        <v>297</v>
      </c>
    </row>
    <row r="354" spans="1:7" ht="38.25" x14ac:dyDescent="0.25">
      <c r="A354" s="3">
        <f t="shared" si="5"/>
        <v>347</v>
      </c>
      <c r="B354" s="1" t="s">
        <v>310</v>
      </c>
      <c r="C354" s="2">
        <v>2220574363</v>
      </c>
      <c r="D354" s="15">
        <v>44743</v>
      </c>
      <c r="E354" s="19" t="s">
        <v>250</v>
      </c>
      <c r="F354" s="61">
        <v>1450.2</v>
      </c>
      <c r="G354" s="1" t="s">
        <v>297</v>
      </c>
    </row>
    <row r="355" spans="1:7" ht="38.25" x14ac:dyDescent="0.25">
      <c r="A355" s="3">
        <f t="shared" si="5"/>
        <v>348</v>
      </c>
      <c r="B355" s="1" t="s">
        <v>299</v>
      </c>
      <c r="C355" s="2">
        <v>2220574363</v>
      </c>
      <c r="D355" s="15">
        <v>44621</v>
      </c>
      <c r="E355" s="19" t="s">
        <v>250</v>
      </c>
      <c r="F355" s="61">
        <v>270.11</v>
      </c>
      <c r="G355" s="1" t="s">
        <v>297</v>
      </c>
    </row>
    <row r="356" spans="1:7" ht="38.25" x14ac:dyDescent="0.25">
      <c r="A356" s="3">
        <f t="shared" si="5"/>
        <v>349</v>
      </c>
      <c r="B356" s="1" t="s">
        <v>303</v>
      </c>
      <c r="C356" s="2">
        <v>2220574363</v>
      </c>
      <c r="D356" s="15">
        <v>44621</v>
      </c>
      <c r="E356" s="19" t="s">
        <v>250</v>
      </c>
      <c r="F356" s="61">
        <v>1250.5</v>
      </c>
      <c r="G356" s="1" t="s">
        <v>297</v>
      </c>
    </row>
    <row r="357" spans="1:7" ht="38.25" x14ac:dyDescent="0.25">
      <c r="A357" s="3">
        <f t="shared" si="5"/>
        <v>350</v>
      </c>
      <c r="B357" s="1" t="s">
        <v>306</v>
      </c>
      <c r="C357" s="2">
        <v>2220574363</v>
      </c>
      <c r="D357" s="15">
        <v>44621</v>
      </c>
      <c r="E357" s="19" t="s">
        <v>250</v>
      </c>
      <c r="F357" s="61">
        <v>244.64</v>
      </c>
      <c r="G357" s="1" t="s">
        <v>297</v>
      </c>
    </row>
    <row r="358" spans="1:7" ht="25.5" x14ac:dyDescent="0.25">
      <c r="A358" s="3">
        <f t="shared" si="5"/>
        <v>351</v>
      </c>
      <c r="B358" s="3" t="s">
        <v>555</v>
      </c>
      <c r="C358" s="3">
        <v>2210547668</v>
      </c>
      <c r="D358" s="9">
        <v>44722</v>
      </c>
      <c r="E358" s="5" t="s">
        <v>38</v>
      </c>
      <c r="F358" s="61">
        <v>600</v>
      </c>
      <c r="G358" s="5" t="s">
        <v>556</v>
      </c>
    </row>
    <row r="359" spans="1:7" ht="25.5" x14ac:dyDescent="0.25">
      <c r="A359" s="3">
        <f t="shared" si="5"/>
        <v>352</v>
      </c>
      <c r="B359" s="3" t="s">
        <v>557</v>
      </c>
      <c r="C359" s="3">
        <v>2210547668</v>
      </c>
      <c r="D359" s="9">
        <v>44713</v>
      </c>
      <c r="E359" s="37" t="s">
        <v>44</v>
      </c>
      <c r="F359" s="61">
        <v>1500</v>
      </c>
      <c r="G359" s="5" t="s">
        <v>556</v>
      </c>
    </row>
    <row r="360" spans="1:7" ht="25.5" x14ac:dyDescent="0.25">
      <c r="A360" s="3">
        <f t="shared" si="5"/>
        <v>353</v>
      </c>
      <c r="B360" s="3" t="s">
        <v>558</v>
      </c>
      <c r="C360" s="3">
        <v>2210547668</v>
      </c>
      <c r="D360" s="9">
        <v>44713</v>
      </c>
      <c r="E360" s="37" t="s">
        <v>44</v>
      </c>
      <c r="F360" s="61">
        <v>2600</v>
      </c>
      <c r="G360" s="5" t="s">
        <v>556</v>
      </c>
    </row>
    <row r="361" spans="1:7" ht="25.5" x14ac:dyDescent="0.25">
      <c r="A361" s="3">
        <f t="shared" si="5"/>
        <v>354</v>
      </c>
      <c r="B361" s="3" t="s">
        <v>559</v>
      </c>
      <c r="C361" s="3">
        <v>2210547668</v>
      </c>
      <c r="D361" s="9">
        <v>44713</v>
      </c>
      <c r="E361" s="37" t="s">
        <v>44</v>
      </c>
      <c r="F361" s="61">
        <v>2300</v>
      </c>
      <c r="G361" s="5" t="s">
        <v>556</v>
      </c>
    </row>
    <row r="362" spans="1:7" ht="25.5" x14ac:dyDescent="0.25">
      <c r="A362" s="3">
        <f t="shared" si="5"/>
        <v>355</v>
      </c>
      <c r="B362" s="3" t="s">
        <v>560</v>
      </c>
      <c r="C362" s="3">
        <v>2210547668</v>
      </c>
      <c r="D362" s="9">
        <v>44713</v>
      </c>
      <c r="E362" s="37" t="s">
        <v>44</v>
      </c>
      <c r="F362" s="61">
        <v>1100</v>
      </c>
      <c r="G362" s="5" t="s">
        <v>556</v>
      </c>
    </row>
    <row r="363" spans="1:7" ht="25.5" x14ac:dyDescent="0.25">
      <c r="A363" s="3">
        <f t="shared" si="5"/>
        <v>356</v>
      </c>
      <c r="B363" s="3" t="s">
        <v>561</v>
      </c>
      <c r="C363" s="3">
        <v>2210547668</v>
      </c>
      <c r="D363" s="9">
        <v>44713</v>
      </c>
      <c r="E363" s="37" t="s">
        <v>44</v>
      </c>
      <c r="F363" s="61">
        <v>1700</v>
      </c>
      <c r="G363" s="5" t="s">
        <v>556</v>
      </c>
    </row>
    <row r="364" spans="1:7" ht="25.5" x14ac:dyDescent="0.25">
      <c r="A364" s="3">
        <f t="shared" si="5"/>
        <v>357</v>
      </c>
      <c r="B364" s="3" t="s">
        <v>562</v>
      </c>
      <c r="C364" s="3">
        <v>2210547668</v>
      </c>
      <c r="D364" s="9">
        <v>44722</v>
      </c>
      <c r="E364" s="5" t="s">
        <v>38</v>
      </c>
      <c r="F364" s="61">
        <v>700</v>
      </c>
      <c r="G364" s="5" t="s">
        <v>556</v>
      </c>
    </row>
    <row r="365" spans="1:7" ht="25.5" x14ac:dyDescent="0.25">
      <c r="A365" s="3">
        <f t="shared" si="5"/>
        <v>358</v>
      </c>
      <c r="B365" s="3" t="s">
        <v>563</v>
      </c>
      <c r="C365" s="3">
        <v>2210547668</v>
      </c>
      <c r="D365" s="9">
        <v>44713</v>
      </c>
      <c r="E365" s="37" t="s">
        <v>44</v>
      </c>
      <c r="F365" s="61">
        <v>1800</v>
      </c>
      <c r="G365" s="5" t="s">
        <v>556</v>
      </c>
    </row>
    <row r="366" spans="1:7" ht="25.5" x14ac:dyDescent="0.25">
      <c r="A366" s="3">
        <f t="shared" si="5"/>
        <v>359</v>
      </c>
      <c r="B366" s="3" t="s">
        <v>564</v>
      </c>
      <c r="C366" s="3">
        <v>2210547668</v>
      </c>
      <c r="D366" s="9">
        <v>44774</v>
      </c>
      <c r="E366" s="37" t="s">
        <v>44</v>
      </c>
      <c r="F366" s="61">
        <v>3200</v>
      </c>
      <c r="G366" s="5" t="s">
        <v>556</v>
      </c>
    </row>
    <row r="367" spans="1:7" ht="25.5" x14ac:dyDescent="0.25">
      <c r="A367" s="3">
        <f t="shared" si="5"/>
        <v>360</v>
      </c>
      <c r="B367" s="3" t="s">
        <v>565</v>
      </c>
      <c r="C367" s="3">
        <v>2210547668</v>
      </c>
      <c r="D367" s="9">
        <v>44713</v>
      </c>
      <c r="E367" s="37" t="s">
        <v>44</v>
      </c>
      <c r="F367" s="61">
        <v>3400</v>
      </c>
      <c r="G367" s="5" t="s">
        <v>556</v>
      </c>
    </row>
    <row r="368" spans="1:7" ht="25.5" x14ac:dyDescent="0.25">
      <c r="A368" s="3">
        <f t="shared" si="5"/>
        <v>361</v>
      </c>
      <c r="B368" s="3" t="s">
        <v>566</v>
      </c>
      <c r="C368" s="3">
        <v>2210547668</v>
      </c>
      <c r="D368" s="9">
        <v>44713</v>
      </c>
      <c r="E368" s="37" t="s">
        <v>44</v>
      </c>
      <c r="F368" s="61">
        <v>2500</v>
      </c>
      <c r="G368" s="5" t="s">
        <v>556</v>
      </c>
    </row>
    <row r="369" spans="1:7" ht="25.5" x14ac:dyDescent="0.25">
      <c r="A369" s="3">
        <f t="shared" si="5"/>
        <v>362</v>
      </c>
      <c r="B369" s="3" t="s">
        <v>567</v>
      </c>
      <c r="C369" s="3">
        <v>2210547668</v>
      </c>
      <c r="D369" s="9">
        <v>44713</v>
      </c>
      <c r="E369" s="37" t="s">
        <v>44</v>
      </c>
      <c r="F369" s="61">
        <v>2000</v>
      </c>
      <c r="G369" s="5" t="s">
        <v>556</v>
      </c>
    </row>
    <row r="370" spans="1:7" ht="25.5" x14ac:dyDescent="0.25">
      <c r="A370" s="3">
        <f t="shared" si="5"/>
        <v>363</v>
      </c>
      <c r="B370" s="3" t="s">
        <v>568</v>
      </c>
      <c r="C370" s="3">
        <v>2210547668</v>
      </c>
      <c r="D370" s="9">
        <v>44713</v>
      </c>
      <c r="E370" s="37" t="s">
        <v>44</v>
      </c>
      <c r="F370" s="61">
        <v>1300</v>
      </c>
      <c r="G370" s="5" t="s">
        <v>556</v>
      </c>
    </row>
    <row r="371" spans="1:7" ht="25.5" x14ac:dyDescent="0.25">
      <c r="A371" s="3">
        <f t="shared" si="5"/>
        <v>364</v>
      </c>
      <c r="B371" s="3" t="s">
        <v>569</v>
      </c>
      <c r="C371" s="3">
        <v>2210547668</v>
      </c>
      <c r="D371" s="9">
        <v>44713</v>
      </c>
      <c r="E371" s="37" t="s">
        <v>44</v>
      </c>
      <c r="F371" s="61">
        <v>1800</v>
      </c>
      <c r="G371" s="5" t="s">
        <v>556</v>
      </c>
    </row>
    <row r="372" spans="1:7" ht="25.5" x14ac:dyDescent="0.25">
      <c r="A372" s="3">
        <f t="shared" si="5"/>
        <v>365</v>
      </c>
      <c r="B372" s="3" t="s">
        <v>570</v>
      </c>
      <c r="C372" s="3">
        <v>2210547668</v>
      </c>
      <c r="D372" s="9">
        <v>44774</v>
      </c>
      <c r="E372" s="37" t="s">
        <v>44</v>
      </c>
      <c r="F372" s="61">
        <v>1500</v>
      </c>
      <c r="G372" s="5" t="s">
        <v>556</v>
      </c>
    </row>
    <row r="373" spans="1:7" ht="25.5" x14ac:dyDescent="0.25">
      <c r="A373" s="3">
        <f t="shared" si="5"/>
        <v>366</v>
      </c>
      <c r="B373" s="19" t="s">
        <v>129</v>
      </c>
      <c r="C373" s="19">
        <v>2200490343</v>
      </c>
      <c r="D373" s="41">
        <v>44743</v>
      </c>
      <c r="E373" s="5" t="s">
        <v>38</v>
      </c>
      <c r="F373" s="59">
        <v>175.59800000000001</v>
      </c>
      <c r="G373" s="5" t="s">
        <v>695</v>
      </c>
    </row>
    <row r="374" spans="1:7" ht="25.5" x14ac:dyDescent="0.25">
      <c r="A374" s="3">
        <f t="shared" si="5"/>
        <v>367</v>
      </c>
      <c r="B374" s="19" t="s">
        <v>130</v>
      </c>
      <c r="C374" s="19">
        <v>2200490343</v>
      </c>
      <c r="D374" s="41">
        <v>44743</v>
      </c>
      <c r="E374" s="5" t="s">
        <v>38</v>
      </c>
      <c r="F374" s="59">
        <v>176.63</v>
      </c>
      <c r="G374" s="5" t="s">
        <v>695</v>
      </c>
    </row>
    <row r="375" spans="1:7" ht="25.5" x14ac:dyDescent="0.25">
      <c r="A375" s="3">
        <f t="shared" si="5"/>
        <v>368</v>
      </c>
      <c r="B375" s="19" t="s">
        <v>127</v>
      </c>
      <c r="C375" s="19">
        <v>2200490343</v>
      </c>
      <c r="D375" s="41">
        <v>44743</v>
      </c>
      <c r="E375" s="5" t="s">
        <v>38</v>
      </c>
      <c r="F375" s="59">
        <v>443.45</v>
      </c>
      <c r="G375" s="5" t="s">
        <v>695</v>
      </c>
    </row>
    <row r="376" spans="1:7" ht="25.5" x14ac:dyDescent="0.25">
      <c r="A376" s="3">
        <f t="shared" si="5"/>
        <v>369</v>
      </c>
      <c r="B376" s="19" t="s">
        <v>124</v>
      </c>
      <c r="C376" s="19">
        <v>2200490343</v>
      </c>
      <c r="D376" s="41">
        <v>44743</v>
      </c>
      <c r="E376" s="5" t="s">
        <v>38</v>
      </c>
      <c r="F376" s="59">
        <v>270.38</v>
      </c>
      <c r="G376" s="5" t="s">
        <v>695</v>
      </c>
    </row>
    <row r="377" spans="1:7" ht="25.5" x14ac:dyDescent="0.25">
      <c r="A377" s="3">
        <f t="shared" si="5"/>
        <v>370</v>
      </c>
      <c r="B377" s="19" t="s">
        <v>696</v>
      </c>
      <c r="C377" s="19">
        <v>2200490343</v>
      </c>
      <c r="D377" s="41">
        <v>44743</v>
      </c>
      <c r="E377" s="5" t="s">
        <v>38</v>
      </c>
      <c r="F377" s="59">
        <v>175.59</v>
      </c>
      <c r="G377" s="5" t="s">
        <v>695</v>
      </c>
    </row>
    <row r="378" spans="1:7" ht="25.5" x14ac:dyDescent="0.25">
      <c r="A378" s="3">
        <f t="shared" si="5"/>
        <v>371</v>
      </c>
      <c r="B378" s="19" t="s">
        <v>137</v>
      </c>
      <c r="C378" s="19">
        <v>2200490343</v>
      </c>
      <c r="D378" s="41">
        <v>44743</v>
      </c>
      <c r="E378" s="5" t="s">
        <v>38</v>
      </c>
      <c r="F378" s="59">
        <v>686.5</v>
      </c>
      <c r="G378" s="5" t="s">
        <v>695</v>
      </c>
    </row>
    <row r="379" spans="1:7" ht="25.5" x14ac:dyDescent="0.25">
      <c r="A379" s="3">
        <f t="shared" si="5"/>
        <v>372</v>
      </c>
      <c r="B379" s="19" t="s">
        <v>138</v>
      </c>
      <c r="C379" s="19">
        <v>2200490343</v>
      </c>
      <c r="D379" s="41">
        <v>44743</v>
      </c>
      <c r="E379" s="5" t="s">
        <v>38</v>
      </c>
      <c r="F379" s="59">
        <v>500</v>
      </c>
      <c r="G379" s="5" t="s">
        <v>695</v>
      </c>
    </row>
    <row r="380" spans="1:7" ht="25.5" x14ac:dyDescent="0.25">
      <c r="A380" s="3">
        <f t="shared" si="5"/>
        <v>373</v>
      </c>
      <c r="B380" s="19" t="s">
        <v>122</v>
      </c>
      <c r="C380" s="19">
        <v>2200490343</v>
      </c>
      <c r="D380" s="41">
        <v>44896</v>
      </c>
      <c r="E380" s="5" t="s">
        <v>38</v>
      </c>
      <c r="F380" s="59">
        <v>112.75</v>
      </c>
      <c r="G380" s="5" t="s">
        <v>695</v>
      </c>
    </row>
    <row r="381" spans="1:7" ht="25.5" x14ac:dyDescent="0.25">
      <c r="A381" s="3">
        <f t="shared" si="5"/>
        <v>374</v>
      </c>
      <c r="B381" s="19" t="s">
        <v>126</v>
      </c>
      <c r="C381" s="19">
        <v>2200490343</v>
      </c>
      <c r="D381" s="41">
        <v>44896</v>
      </c>
      <c r="E381" s="5" t="s">
        <v>38</v>
      </c>
      <c r="F381" s="59">
        <v>745.81</v>
      </c>
      <c r="G381" s="5" t="s">
        <v>695</v>
      </c>
    </row>
    <row r="382" spans="1:7" ht="25.5" x14ac:dyDescent="0.25">
      <c r="A382" s="3">
        <f t="shared" si="5"/>
        <v>375</v>
      </c>
      <c r="B382" s="19" t="s">
        <v>697</v>
      </c>
      <c r="C382" s="19">
        <v>2200490343</v>
      </c>
      <c r="D382" s="41">
        <v>44896</v>
      </c>
      <c r="E382" s="5" t="s">
        <v>38</v>
      </c>
      <c r="F382" s="59">
        <v>308.49</v>
      </c>
      <c r="G382" s="5" t="s">
        <v>695</v>
      </c>
    </row>
    <row r="383" spans="1:7" ht="25.5" x14ac:dyDescent="0.25">
      <c r="A383" s="3">
        <f t="shared" si="5"/>
        <v>376</v>
      </c>
      <c r="B383" s="19" t="s">
        <v>129</v>
      </c>
      <c r="C383" s="19">
        <v>2200490343</v>
      </c>
      <c r="D383" s="41">
        <v>44896</v>
      </c>
      <c r="E383" s="5" t="s">
        <v>38</v>
      </c>
      <c r="F383" s="59">
        <v>175.59</v>
      </c>
      <c r="G383" s="5" t="s">
        <v>695</v>
      </c>
    </row>
    <row r="384" spans="1:7" ht="25.5" x14ac:dyDescent="0.25">
      <c r="A384" s="3">
        <f t="shared" si="5"/>
        <v>377</v>
      </c>
      <c r="B384" s="19" t="s">
        <v>130</v>
      </c>
      <c r="C384" s="19">
        <v>2200490343</v>
      </c>
      <c r="D384" s="41">
        <v>44896</v>
      </c>
      <c r="E384" s="5" t="s">
        <v>38</v>
      </c>
      <c r="F384" s="59">
        <v>176.63</v>
      </c>
      <c r="G384" s="5" t="s">
        <v>695</v>
      </c>
    </row>
    <row r="385" spans="1:7" ht="25.5" x14ac:dyDescent="0.25">
      <c r="A385" s="3">
        <f t="shared" si="5"/>
        <v>378</v>
      </c>
      <c r="B385" s="19" t="s">
        <v>127</v>
      </c>
      <c r="C385" s="19">
        <v>2200490343</v>
      </c>
      <c r="D385" s="41">
        <v>44896</v>
      </c>
      <c r="E385" s="5" t="s">
        <v>38</v>
      </c>
      <c r="F385" s="59">
        <v>443.45</v>
      </c>
      <c r="G385" s="5" t="s">
        <v>695</v>
      </c>
    </row>
    <row r="386" spans="1:7" ht="25.5" x14ac:dyDescent="0.25">
      <c r="A386" s="3">
        <f t="shared" si="5"/>
        <v>379</v>
      </c>
      <c r="B386" s="19" t="s">
        <v>124</v>
      </c>
      <c r="C386" s="19">
        <v>2200490343</v>
      </c>
      <c r="D386" s="41">
        <v>44896</v>
      </c>
      <c r="E386" s="5" t="s">
        <v>38</v>
      </c>
      <c r="F386" s="59">
        <v>270.38</v>
      </c>
      <c r="G386" s="5" t="s">
        <v>695</v>
      </c>
    </row>
    <row r="387" spans="1:7" ht="25.5" x14ac:dyDescent="0.25">
      <c r="A387" s="3">
        <f t="shared" si="5"/>
        <v>380</v>
      </c>
      <c r="B387" s="19" t="s">
        <v>696</v>
      </c>
      <c r="C387" s="19">
        <v>2200490343</v>
      </c>
      <c r="D387" s="41">
        <v>44896</v>
      </c>
      <c r="E387" s="5" t="s">
        <v>38</v>
      </c>
      <c r="F387" s="59">
        <v>175.59</v>
      </c>
      <c r="G387" s="5" t="s">
        <v>695</v>
      </c>
    </row>
    <row r="388" spans="1:7" ht="25.5" x14ac:dyDescent="0.25">
      <c r="A388" s="3">
        <f t="shared" si="5"/>
        <v>381</v>
      </c>
      <c r="B388" s="19" t="s">
        <v>121</v>
      </c>
      <c r="C388" s="19">
        <v>2200490343</v>
      </c>
      <c r="D388" s="41">
        <v>44896</v>
      </c>
      <c r="E388" s="5" t="s">
        <v>38</v>
      </c>
      <c r="F388" s="59">
        <v>558.24</v>
      </c>
      <c r="G388" s="5" t="s">
        <v>695</v>
      </c>
    </row>
    <row r="389" spans="1:7" ht="51" x14ac:dyDescent="0.25">
      <c r="A389" s="3">
        <f t="shared" si="5"/>
        <v>382</v>
      </c>
      <c r="B389" s="18" t="s">
        <v>751</v>
      </c>
      <c r="C389" s="118" t="s">
        <v>752</v>
      </c>
      <c r="D389" s="119">
        <v>44805</v>
      </c>
      <c r="E389" s="5" t="s">
        <v>38</v>
      </c>
      <c r="F389" s="66">
        <v>25.36815</v>
      </c>
      <c r="G389" s="18" t="s">
        <v>1241</v>
      </c>
    </row>
    <row r="390" spans="1:7" ht="51" x14ac:dyDescent="0.25">
      <c r="A390" s="3">
        <f t="shared" si="5"/>
        <v>383</v>
      </c>
      <c r="B390" s="18" t="s">
        <v>753</v>
      </c>
      <c r="C390" s="118" t="s">
        <v>754</v>
      </c>
      <c r="D390" s="119">
        <v>44652</v>
      </c>
      <c r="E390" s="18" t="s">
        <v>701</v>
      </c>
      <c r="F390" s="66">
        <v>1399.64</v>
      </c>
      <c r="G390" s="18" t="s">
        <v>1241</v>
      </c>
    </row>
    <row r="391" spans="1:7" ht="51" x14ac:dyDescent="0.25">
      <c r="A391" s="3">
        <f t="shared" si="5"/>
        <v>384</v>
      </c>
      <c r="B391" s="18" t="s">
        <v>753</v>
      </c>
      <c r="C391" s="118" t="s">
        <v>755</v>
      </c>
      <c r="D391" s="119">
        <v>44652</v>
      </c>
      <c r="E391" s="18" t="s">
        <v>701</v>
      </c>
      <c r="F391" s="66">
        <v>1095.48</v>
      </c>
      <c r="G391" s="18" t="s">
        <v>1241</v>
      </c>
    </row>
    <row r="392" spans="1:7" ht="38.25" x14ac:dyDescent="0.25">
      <c r="A392" s="3">
        <f t="shared" si="5"/>
        <v>385</v>
      </c>
      <c r="B392" s="18" t="s">
        <v>756</v>
      </c>
      <c r="C392" s="118" t="s">
        <v>757</v>
      </c>
      <c r="D392" s="119">
        <v>44562</v>
      </c>
      <c r="E392" s="5" t="s">
        <v>38</v>
      </c>
      <c r="F392" s="66">
        <v>988.99</v>
      </c>
      <c r="G392" s="18" t="s">
        <v>1242</v>
      </c>
    </row>
    <row r="393" spans="1:7" ht="25.5" x14ac:dyDescent="0.25">
      <c r="A393" s="3">
        <f t="shared" si="5"/>
        <v>386</v>
      </c>
      <c r="B393" s="18" t="s">
        <v>758</v>
      </c>
      <c r="C393" s="118" t="s">
        <v>757</v>
      </c>
      <c r="D393" s="119">
        <v>44562</v>
      </c>
      <c r="E393" s="5" t="s">
        <v>38</v>
      </c>
      <c r="F393" s="66">
        <v>102.17</v>
      </c>
      <c r="G393" s="18" t="s">
        <v>1242</v>
      </c>
    </row>
    <row r="394" spans="1:7" ht="38.25" x14ac:dyDescent="0.25">
      <c r="A394" s="3">
        <f t="shared" ref="A394:A457" si="6">A393+1</f>
        <v>387</v>
      </c>
      <c r="B394" s="18" t="s">
        <v>759</v>
      </c>
      <c r="C394" s="118" t="s">
        <v>757</v>
      </c>
      <c r="D394" s="119">
        <v>44562</v>
      </c>
      <c r="E394" s="5" t="s">
        <v>38</v>
      </c>
      <c r="F394" s="66">
        <v>350</v>
      </c>
      <c r="G394" s="18" t="s">
        <v>1242</v>
      </c>
    </row>
    <row r="395" spans="1:7" ht="38.25" x14ac:dyDescent="0.25">
      <c r="A395" s="3">
        <f t="shared" si="6"/>
        <v>388</v>
      </c>
      <c r="B395" s="18" t="s">
        <v>760</v>
      </c>
      <c r="C395" s="118" t="s">
        <v>757</v>
      </c>
      <c r="D395" s="119">
        <v>44562</v>
      </c>
      <c r="E395" s="5" t="s">
        <v>38</v>
      </c>
      <c r="F395" s="66">
        <v>190</v>
      </c>
      <c r="G395" s="18" t="s">
        <v>1242</v>
      </c>
    </row>
    <row r="396" spans="1:7" ht="51" x14ac:dyDescent="0.25">
      <c r="A396" s="3">
        <f t="shared" si="6"/>
        <v>389</v>
      </c>
      <c r="B396" s="18" t="s">
        <v>761</v>
      </c>
      <c r="C396" s="118" t="s">
        <v>757</v>
      </c>
      <c r="D396" s="119">
        <v>44621</v>
      </c>
      <c r="E396" s="5" t="s">
        <v>38</v>
      </c>
      <c r="F396" s="66">
        <v>53.48</v>
      </c>
      <c r="G396" s="18" t="s">
        <v>1242</v>
      </c>
    </row>
    <row r="397" spans="1:7" ht="25.5" x14ac:dyDescent="0.25">
      <c r="A397" s="3">
        <f t="shared" si="6"/>
        <v>390</v>
      </c>
      <c r="B397" s="18" t="s">
        <v>762</v>
      </c>
      <c r="C397" s="118" t="s">
        <v>757</v>
      </c>
      <c r="D397" s="119">
        <v>44621</v>
      </c>
      <c r="E397" s="5" t="s">
        <v>38</v>
      </c>
      <c r="F397" s="66">
        <v>87.03</v>
      </c>
      <c r="G397" s="18" t="s">
        <v>1242</v>
      </c>
    </row>
    <row r="398" spans="1:7" ht="51" x14ac:dyDescent="0.25">
      <c r="A398" s="3">
        <f t="shared" si="6"/>
        <v>391</v>
      </c>
      <c r="B398" s="18" t="s">
        <v>763</v>
      </c>
      <c r="C398" s="118" t="s">
        <v>757</v>
      </c>
      <c r="D398" s="119">
        <v>44652</v>
      </c>
      <c r="E398" s="5" t="s">
        <v>38</v>
      </c>
      <c r="F398" s="66">
        <v>513.44000000000005</v>
      </c>
      <c r="G398" s="18" t="s">
        <v>1242</v>
      </c>
    </row>
    <row r="399" spans="1:7" ht="51" x14ac:dyDescent="0.25">
      <c r="A399" s="3">
        <f t="shared" si="6"/>
        <v>392</v>
      </c>
      <c r="B399" s="18" t="s">
        <v>764</v>
      </c>
      <c r="C399" s="118" t="s">
        <v>757</v>
      </c>
      <c r="D399" s="119">
        <v>44835</v>
      </c>
      <c r="E399" s="5" t="s">
        <v>38</v>
      </c>
      <c r="F399" s="66">
        <v>53.48</v>
      </c>
      <c r="G399" s="18" t="s">
        <v>1242</v>
      </c>
    </row>
    <row r="400" spans="1:7" ht="25.5" x14ac:dyDescent="0.25">
      <c r="A400" s="3">
        <f t="shared" si="6"/>
        <v>393</v>
      </c>
      <c r="B400" s="18" t="s">
        <v>765</v>
      </c>
      <c r="C400" s="118" t="s">
        <v>766</v>
      </c>
      <c r="D400" s="119">
        <v>44621</v>
      </c>
      <c r="E400" s="5" t="s">
        <v>38</v>
      </c>
      <c r="F400" s="66">
        <v>998</v>
      </c>
      <c r="G400" s="18" t="s">
        <v>1243</v>
      </c>
    </row>
    <row r="401" spans="1:7" ht="38.25" x14ac:dyDescent="0.25">
      <c r="A401" s="3">
        <f t="shared" si="6"/>
        <v>394</v>
      </c>
      <c r="B401" s="18" t="s">
        <v>767</v>
      </c>
      <c r="C401" s="118" t="s">
        <v>766</v>
      </c>
      <c r="D401" s="119">
        <v>44621</v>
      </c>
      <c r="E401" s="5" t="s">
        <v>38</v>
      </c>
      <c r="F401" s="66">
        <v>351.6</v>
      </c>
      <c r="G401" s="18" t="s">
        <v>1243</v>
      </c>
    </row>
    <row r="402" spans="1:7" ht="25.5" x14ac:dyDescent="0.25">
      <c r="A402" s="3">
        <f t="shared" si="6"/>
        <v>395</v>
      </c>
      <c r="B402" s="18" t="s">
        <v>768</v>
      </c>
      <c r="C402" s="118" t="s">
        <v>766</v>
      </c>
      <c r="D402" s="119">
        <v>44682</v>
      </c>
      <c r="E402" s="5" t="s">
        <v>38</v>
      </c>
      <c r="F402" s="66">
        <v>345.72</v>
      </c>
      <c r="G402" s="18" t="s">
        <v>1243</v>
      </c>
    </row>
    <row r="403" spans="1:7" ht="25.5" x14ac:dyDescent="0.25">
      <c r="A403" s="3">
        <f t="shared" si="6"/>
        <v>396</v>
      </c>
      <c r="B403" s="18" t="s">
        <v>769</v>
      </c>
      <c r="C403" s="118" t="s">
        <v>766</v>
      </c>
      <c r="D403" s="119">
        <v>44682</v>
      </c>
      <c r="E403" s="5" t="s">
        <v>38</v>
      </c>
      <c r="F403" s="66">
        <v>154.28</v>
      </c>
      <c r="G403" s="18" t="s">
        <v>1243</v>
      </c>
    </row>
    <row r="404" spans="1:7" ht="51" x14ac:dyDescent="0.25">
      <c r="A404" s="3">
        <f t="shared" si="6"/>
        <v>397</v>
      </c>
      <c r="B404" s="18" t="s">
        <v>770</v>
      </c>
      <c r="C404" s="118" t="s">
        <v>766</v>
      </c>
      <c r="D404" s="119">
        <v>44652</v>
      </c>
      <c r="E404" s="5" t="s">
        <v>38</v>
      </c>
      <c r="F404" s="66">
        <v>513.44000000000005</v>
      </c>
      <c r="G404" s="18" t="s">
        <v>1243</v>
      </c>
    </row>
    <row r="405" spans="1:7" ht="25.5" x14ac:dyDescent="0.25">
      <c r="A405" s="3">
        <f t="shared" si="6"/>
        <v>398</v>
      </c>
      <c r="B405" s="18" t="s">
        <v>771</v>
      </c>
      <c r="C405" s="118" t="s">
        <v>766</v>
      </c>
      <c r="D405" s="119">
        <v>44682</v>
      </c>
      <c r="E405" s="5" t="s">
        <v>38</v>
      </c>
      <c r="F405" s="66">
        <v>206</v>
      </c>
      <c r="G405" s="18" t="s">
        <v>1243</v>
      </c>
    </row>
    <row r="406" spans="1:7" ht="25.5" x14ac:dyDescent="0.25">
      <c r="A406" s="3">
        <f t="shared" si="6"/>
        <v>399</v>
      </c>
      <c r="B406" s="18" t="s">
        <v>68</v>
      </c>
      <c r="C406" s="118" t="s">
        <v>766</v>
      </c>
      <c r="D406" s="119">
        <v>44682</v>
      </c>
      <c r="E406" s="5" t="s">
        <v>38</v>
      </c>
      <c r="F406" s="66">
        <v>190.02</v>
      </c>
      <c r="G406" s="18" t="s">
        <v>1243</v>
      </c>
    </row>
    <row r="407" spans="1:7" ht="25.5" x14ac:dyDescent="0.25">
      <c r="A407" s="3">
        <f t="shared" si="6"/>
        <v>400</v>
      </c>
      <c r="B407" s="18" t="s">
        <v>152</v>
      </c>
      <c r="C407" s="118" t="s">
        <v>766</v>
      </c>
      <c r="D407" s="119">
        <v>44621</v>
      </c>
      <c r="E407" s="5" t="s">
        <v>38</v>
      </c>
      <c r="F407" s="66">
        <v>131.25</v>
      </c>
      <c r="G407" s="18" t="s">
        <v>1243</v>
      </c>
    </row>
    <row r="408" spans="1:7" ht="51" x14ac:dyDescent="0.25">
      <c r="A408" s="3">
        <f t="shared" si="6"/>
        <v>401</v>
      </c>
      <c r="B408" s="18" t="s">
        <v>772</v>
      </c>
      <c r="C408" s="118" t="s">
        <v>766</v>
      </c>
      <c r="D408" s="119">
        <v>44593</v>
      </c>
      <c r="E408" s="5" t="s">
        <v>38</v>
      </c>
      <c r="F408" s="66">
        <v>10</v>
      </c>
      <c r="G408" s="18" t="s">
        <v>1243</v>
      </c>
    </row>
    <row r="409" spans="1:7" ht="25.5" x14ac:dyDescent="0.25">
      <c r="A409" s="3">
        <f t="shared" si="6"/>
        <v>402</v>
      </c>
      <c r="B409" s="18" t="s">
        <v>773</v>
      </c>
      <c r="C409" s="118" t="s">
        <v>766</v>
      </c>
      <c r="D409" s="119">
        <v>44774</v>
      </c>
      <c r="E409" s="5" t="s">
        <v>38</v>
      </c>
      <c r="F409" s="66">
        <v>200</v>
      </c>
      <c r="G409" s="18" t="s">
        <v>1243</v>
      </c>
    </row>
    <row r="410" spans="1:7" ht="51" x14ac:dyDescent="0.25">
      <c r="A410" s="3">
        <f t="shared" si="6"/>
        <v>403</v>
      </c>
      <c r="B410" s="18" t="s">
        <v>774</v>
      </c>
      <c r="C410" s="118" t="s">
        <v>766</v>
      </c>
      <c r="D410" s="119">
        <v>44621</v>
      </c>
      <c r="E410" s="5" t="s">
        <v>38</v>
      </c>
      <c r="F410" s="66">
        <v>44.5</v>
      </c>
      <c r="G410" s="18" t="s">
        <v>1243</v>
      </c>
    </row>
    <row r="411" spans="1:7" ht="25.5" x14ac:dyDescent="0.25">
      <c r="A411" s="3">
        <f t="shared" si="6"/>
        <v>404</v>
      </c>
      <c r="B411" s="18" t="s">
        <v>775</v>
      </c>
      <c r="C411" s="118" t="s">
        <v>766</v>
      </c>
      <c r="D411" s="119">
        <v>44621</v>
      </c>
      <c r="E411" s="5" t="s">
        <v>38</v>
      </c>
      <c r="F411" s="66">
        <v>96</v>
      </c>
      <c r="G411" s="18" t="s">
        <v>1243</v>
      </c>
    </row>
    <row r="412" spans="1:7" ht="51" x14ac:dyDescent="0.25">
      <c r="A412" s="3">
        <f t="shared" si="6"/>
        <v>405</v>
      </c>
      <c r="B412" s="18" t="s">
        <v>776</v>
      </c>
      <c r="C412" s="118" t="s">
        <v>766</v>
      </c>
      <c r="D412" s="119">
        <v>44621</v>
      </c>
      <c r="E412" s="5" t="s">
        <v>38</v>
      </c>
      <c r="F412" s="66">
        <v>23.13</v>
      </c>
      <c r="G412" s="18" t="s">
        <v>1243</v>
      </c>
    </row>
    <row r="413" spans="1:7" ht="51" x14ac:dyDescent="0.25">
      <c r="A413" s="3">
        <f t="shared" si="6"/>
        <v>406</v>
      </c>
      <c r="B413" s="18" t="s">
        <v>777</v>
      </c>
      <c r="C413" s="118" t="s">
        <v>766</v>
      </c>
      <c r="D413" s="119">
        <v>44621</v>
      </c>
      <c r="E413" s="5" t="s">
        <v>38</v>
      </c>
      <c r="F413" s="66">
        <v>61.12</v>
      </c>
      <c r="G413" s="18" t="s">
        <v>1243</v>
      </c>
    </row>
    <row r="414" spans="1:7" ht="25.5" x14ac:dyDescent="0.25">
      <c r="A414" s="3">
        <f t="shared" si="6"/>
        <v>407</v>
      </c>
      <c r="B414" s="18" t="s">
        <v>68</v>
      </c>
      <c r="C414" s="118" t="s">
        <v>778</v>
      </c>
      <c r="D414" s="119">
        <v>44621</v>
      </c>
      <c r="E414" s="5" t="s">
        <v>38</v>
      </c>
      <c r="F414" s="66">
        <v>12.94</v>
      </c>
      <c r="G414" s="18" t="s">
        <v>1244</v>
      </c>
    </row>
    <row r="415" spans="1:7" ht="25.5" x14ac:dyDescent="0.25">
      <c r="A415" s="3">
        <f t="shared" si="6"/>
        <v>408</v>
      </c>
      <c r="B415" s="18" t="s">
        <v>780</v>
      </c>
      <c r="C415" s="118" t="s">
        <v>781</v>
      </c>
      <c r="D415" s="119">
        <v>44621</v>
      </c>
      <c r="E415" s="5" t="s">
        <v>38</v>
      </c>
      <c r="F415" s="66">
        <v>10.45</v>
      </c>
      <c r="G415" s="18" t="s">
        <v>1244</v>
      </c>
    </row>
    <row r="416" spans="1:7" ht="25.5" x14ac:dyDescent="0.25">
      <c r="A416" s="3">
        <f t="shared" si="6"/>
        <v>409</v>
      </c>
      <c r="B416" s="18" t="s">
        <v>782</v>
      </c>
      <c r="C416" s="118" t="s">
        <v>783</v>
      </c>
      <c r="D416" s="119">
        <v>44621</v>
      </c>
      <c r="E416" s="5" t="s">
        <v>38</v>
      </c>
      <c r="F416" s="66">
        <v>3.96</v>
      </c>
      <c r="G416" s="18" t="s">
        <v>1244</v>
      </c>
    </row>
    <row r="417" spans="1:7" ht="51" x14ac:dyDescent="0.25">
      <c r="A417" s="3">
        <f t="shared" si="6"/>
        <v>410</v>
      </c>
      <c r="B417" s="18" t="s">
        <v>784</v>
      </c>
      <c r="C417" s="118" t="s">
        <v>785</v>
      </c>
      <c r="D417" s="119">
        <v>44713</v>
      </c>
      <c r="E417" s="5" t="s">
        <v>38</v>
      </c>
      <c r="F417" s="66">
        <v>6</v>
      </c>
      <c r="G417" s="18" t="s">
        <v>1244</v>
      </c>
    </row>
    <row r="418" spans="1:7" ht="38.25" x14ac:dyDescent="0.25">
      <c r="A418" s="3">
        <f t="shared" si="6"/>
        <v>411</v>
      </c>
      <c r="B418" s="18" t="s">
        <v>786</v>
      </c>
      <c r="C418" s="118" t="s">
        <v>787</v>
      </c>
      <c r="D418" s="119">
        <v>44774</v>
      </c>
      <c r="E418" s="5" t="s">
        <v>38</v>
      </c>
      <c r="F418" s="66">
        <v>25</v>
      </c>
      <c r="G418" s="18" t="s">
        <v>1244</v>
      </c>
    </row>
    <row r="419" spans="1:7" ht="51" x14ac:dyDescent="0.25">
      <c r="A419" s="3">
        <f t="shared" si="6"/>
        <v>412</v>
      </c>
      <c r="B419" s="18" t="s">
        <v>788</v>
      </c>
      <c r="C419" s="118" t="s">
        <v>789</v>
      </c>
      <c r="D419" s="119">
        <v>44835</v>
      </c>
      <c r="E419" s="18" t="s">
        <v>701</v>
      </c>
      <c r="F419" s="66">
        <v>1708.2</v>
      </c>
      <c r="G419" s="18" t="s">
        <v>1244</v>
      </c>
    </row>
    <row r="420" spans="1:7" ht="25.5" x14ac:dyDescent="0.25">
      <c r="A420" s="3">
        <f t="shared" si="6"/>
        <v>413</v>
      </c>
      <c r="B420" s="18" t="s">
        <v>790</v>
      </c>
      <c r="C420" s="118" t="s">
        <v>791</v>
      </c>
      <c r="D420" s="119">
        <v>44866</v>
      </c>
      <c r="E420" s="5" t="s">
        <v>38</v>
      </c>
      <c r="F420" s="66">
        <v>17.5</v>
      </c>
      <c r="G420" s="18" t="s">
        <v>1244</v>
      </c>
    </row>
    <row r="421" spans="1:7" ht="38.25" x14ac:dyDescent="0.25">
      <c r="A421" s="3">
        <f t="shared" si="6"/>
        <v>414</v>
      </c>
      <c r="B421" s="18" t="s">
        <v>792</v>
      </c>
      <c r="C421" s="118" t="s">
        <v>793</v>
      </c>
      <c r="D421" s="119">
        <v>44866</v>
      </c>
      <c r="E421" s="5" t="s">
        <v>38</v>
      </c>
      <c r="F421" s="66">
        <v>78</v>
      </c>
      <c r="G421" s="18" t="s">
        <v>1244</v>
      </c>
    </row>
    <row r="422" spans="1:7" ht="25.5" x14ac:dyDescent="0.25">
      <c r="A422" s="3">
        <f t="shared" si="6"/>
        <v>415</v>
      </c>
      <c r="B422" s="18" t="s">
        <v>794</v>
      </c>
      <c r="C422" s="118" t="s">
        <v>795</v>
      </c>
      <c r="D422" s="119">
        <v>44866</v>
      </c>
      <c r="E422" s="5" t="s">
        <v>38</v>
      </c>
      <c r="F422" s="66">
        <v>58</v>
      </c>
      <c r="G422" s="18" t="s">
        <v>1244</v>
      </c>
    </row>
    <row r="423" spans="1:7" ht="38.25" x14ac:dyDescent="0.25">
      <c r="A423" s="3">
        <f t="shared" si="6"/>
        <v>416</v>
      </c>
      <c r="B423" s="18" t="s">
        <v>796</v>
      </c>
      <c r="C423" s="118" t="s">
        <v>797</v>
      </c>
      <c r="D423" s="119">
        <v>44866</v>
      </c>
      <c r="E423" s="5" t="s">
        <v>38</v>
      </c>
      <c r="F423" s="66">
        <v>115</v>
      </c>
      <c r="G423" s="18" t="s">
        <v>1244</v>
      </c>
    </row>
    <row r="424" spans="1:7" ht="51" x14ac:dyDescent="0.25">
      <c r="A424" s="3">
        <f t="shared" si="6"/>
        <v>417</v>
      </c>
      <c r="B424" s="18" t="s">
        <v>798</v>
      </c>
      <c r="C424" s="118" t="s">
        <v>799</v>
      </c>
      <c r="D424" s="119">
        <v>44562</v>
      </c>
      <c r="E424" s="5" t="s">
        <v>38</v>
      </c>
      <c r="F424" s="66">
        <v>50.9</v>
      </c>
      <c r="G424" s="18" t="s">
        <v>1244</v>
      </c>
    </row>
    <row r="425" spans="1:7" ht="25.5" x14ac:dyDescent="0.25">
      <c r="A425" s="3">
        <f t="shared" si="6"/>
        <v>418</v>
      </c>
      <c r="B425" s="18" t="s">
        <v>800</v>
      </c>
      <c r="C425" s="118" t="s">
        <v>801</v>
      </c>
      <c r="D425" s="119">
        <v>44682</v>
      </c>
      <c r="E425" s="5" t="s">
        <v>38</v>
      </c>
      <c r="F425" s="66">
        <v>14.6</v>
      </c>
      <c r="G425" s="18" t="s">
        <v>1244</v>
      </c>
    </row>
    <row r="426" spans="1:7" ht="38.25" x14ac:dyDescent="0.25">
      <c r="A426" s="3">
        <f t="shared" si="6"/>
        <v>419</v>
      </c>
      <c r="B426" s="18" t="s">
        <v>802</v>
      </c>
      <c r="C426" s="118" t="s">
        <v>803</v>
      </c>
      <c r="D426" s="119">
        <v>44593</v>
      </c>
      <c r="E426" s="5" t="s">
        <v>38</v>
      </c>
      <c r="F426" s="66">
        <v>14.32</v>
      </c>
      <c r="G426" s="18" t="s">
        <v>1244</v>
      </c>
    </row>
    <row r="427" spans="1:7" ht="63.75" x14ac:dyDescent="0.25">
      <c r="A427" s="3">
        <f t="shared" si="6"/>
        <v>420</v>
      </c>
      <c r="B427" s="18" t="s">
        <v>804</v>
      </c>
      <c r="C427" s="118" t="s">
        <v>805</v>
      </c>
      <c r="D427" s="119">
        <v>44652</v>
      </c>
      <c r="E427" s="5" t="s">
        <v>38</v>
      </c>
      <c r="F427" s="66">
        <v>338.98</v>
      </c>
      <c r="G427" s="18" t="s">
        <v>1244</v>
      </c>
    </row>
    <row r="428" spans="1:7" ht="25.5" x14ac:dyDescent="0.25">
      <c r="A428" s="3">
        <f t="shared" si="6"/>
        <v>421</v>
      </c>
      <c r="B428" s="18" t="s">
        <v>806</v>
      </c>
      <c r="C428" s="118" t="s">
        <v>807</v>
      </c>
      <c r="D428" s="119">
        <v>44593</v>
      </c>
      <c r="E428" s="5" t="s">
        <v>38</v>
      </c>
      <c r="F428" s="66">
        <v>208.97</v>
      </c>
      <c r="G428" s="18" t="s">
        <v>779</v>
      </c>
    </row>
    <row r="429" spans="1:7" ht="25.5" x14ac:dyDescent="0.25">
      <c r="A429" s="3">
        <f t="shared" si="6"/>
        <v>422</v>
      </c>
      <c r="B429" s="18" t="s">
        <v>808</v>
      </c>
      <c r="C429" s="118" t="s">
        <v>809</v>
      </c>
      <c r="D429" s="119">
        <v>44593</v>
      </c>
      <c r="E429" s="5" t="s">
        <v>38</v>
      </c>
      <c r="F429" s="66">
        <v>273.52</v>
      </c>
      <c r="G429" s="18" t="s">
        <v>1244</v>
      </c>
    </row>
    <row r="430" spans="1:7" ht="25.5" x14ac:dyDescent="0.25">
      <c r="A430" s="3">
        <f t="shared" si="6"/>
        <v>423</v>
      </c>
      <c r="B430" s="18" t="s">
        <v>810</v>
      </c>
      <c r="C430" s="118" t="s">
        <v>811</v>
      </c>
      <c r="D430" s="119">
        <v>44682</v>
      </c>
      <c r="E430" s="5" t="s">
        <v>38</v>
      </c>
      <c r="F430" s="66">
        <v>10</v>
      </c>
      <c r="G430" s="18" t="s">
        <v>1244</v>
      </c>
    </row>
    <row r="431" spans="1:7" ht="38.25" x14ac:dyDescent="0.25">
      <c r="A431" s="3">
        <f t="shared" si="6"/>
        <v>424</v>
      </c>
      <c r="B431" s="18" t="s">
        <v>812</v>
      </c>
      <c r="C431" s="118" t="s">
        <v>813</v>
      </c>
      <c r="D431" s="119">
        <v>44682</v>
      </c>
      <c r="E431" s="5" t="s">
        <v>38</v>
      </c>
      <c r="F431" s="66">
        <v>759.55200000000002</v>
      </c>
      <c r="G431" s="18" t="s">
        <v>814</v>
      </c>
    </row>
    <row r="432" spans="1:7" ht="38.25" x14ac:dyDescent="0.25">
      <c r="A432" s="3">
        <f t="shared" si="6"/>
        <v>425</v>
      </c>
      <c r="B432" s="18" t="s">
        <v>152</v>
      </c>
      <c r="C432" s="118" t="s">
        <v>815</v>
      </c>
      <c r="D432" s="119">
        <v>44835</v>
      </c>
      <c r="E432" s="5" t="s">
        <v>38</v>
      </c>
      <c r="F432" s="66">
        <v>67.833330000000004</v>
      </c>
      <c r="G432" s="18" t="s">
        <v>814</v>
      </c>
    </row>
    <row r="433" spans="1:7" ht="38.25" x14ac:dyDescent="0.25">
      <c r="A433" s="3">
        <f t="shared" si="6"/>
        <v>426</v>
      </c>
      <c r="B433" s="18" t="s">
        <v>816</v>
      </c>
      <c r="C433" s="118" t="s">
        <v>817</v>
      </c>
      <c r="D433" s="119">
        <v>44621</v>
      </c>
      <c r="E433" s="5" t="s">
        <v>38</v>
      </c>
      <c r="F433" s="66">
        <v>87.5</v>
      </c>
      <c r="G433" s="18" t="s">
        <v>814</v>
      </c>
    </row>
    <row r="434" spans="1:7" ht="25.5" x14ac:dyDescent="0.25">
      <c r="A434" s="3">
        <f t="shared" si="6"/>
        <v>427</v>
      </c>
      <c r="B434" s="18" t="s">
        <v>818</v>
      </c>
      <c r="C434" s="118" t="s">
        <v>819</v>
      </c>
      <c r="D434" s="119">
        <v>44682</v>
      </c>
      <c r="E434" s="18" t="s">
        <v>701</v>
      </c>
      <c r="F434" s="66">
        <v>2061.6799999999998</v>
      </c>
      <c r="G434" s="18" t="s">
        <v>820</v>
      </c>
    </row>
    <row r="435" spans="1:7" ht="76.5" x14ac:dyDescent="0.25">
      <c r="A435" s="3">
        <f t="shared" si="6"/>
        <v>428</v>
      </c>
      <c r="B435" s="18" t="s">
        <v>821</v>
      </c>
      <c r="C435" s="118" t="s">
        <v>822</v>
      </c>
      <c r="D435" s="119">
        <v>44562</v>
      </c>
      <c r="E435" s="5" t="s">
        <v>38</v>
      </c>
      <c r="F435" s="66">
        <v>450</v>
      </c>
      <c r="G435" s="18" t="s">
        <v>820</v>
      </c>
    </row>
    <row r="436" spans="1:7" ht="76.5" x14ac:dyDescent="0.25">
      <c r="A436" s="3">
        <f t="shared" si="6"/>
        <v>429</v>
      </c>
      <c r="B436" s="18" t="s">
        <v>823</v>
      </c>
      <c r="C436" s="118" t="s">
        <v>824</v>
      </c>
      <c r="D436" s="119">
        <v>44562</v>
      </c>
      <c r="E436" s="5" t="s">
        <v>38</v>
      </c>
      <c r="F436" s="66">
        <v>694.15764000000001</v>
      </c>
      <c r="G436" s="18" t="s">
        <v>820</v>
      </c>
    </row>
    <row r="437" spans="1:7" ht="51" x14ac:dyDescent="0.25">
      <c r="A437" s="3">
        <f t="shared" si="6"/>
        <v>430</v>
      </c>
      <c r="B437" s="18" t="s">
        <v>825</v>
      </c>
      <c r="C437" s="118" t="s">
        <v>826</v>
      </c>
      <c r="D437" s="119">
        <v>44562</v>
      </c>
      <c r="E437" s="5" t="s">
        <v>38</v>
      </c>
      <c r="F437" s="66">
        <v>527.99967000000004</v>
      </c>
      <c r="G437" s="18" t="s">
        <v>820</v>
      </c>
    </row>
    <row r="438" spans="1:7" ht="63.75" x14ac:dyDescent="0.25">
      <c r="A438" s="3">
        <f t="shared" si="6"/>
        <v>431</v>
      </c>
      <c r="B438" s="18" t="s">
        <v>827</v>
      </c>
      <c r="C438" s="118" t="s">
        <v>828</v>
      </c>
      <c r="D438" s="119">
        <v>44593</v>
      </c>
      <c r="E438" s="5" t="s">
        <v>38</v>
      </c>
      <c r="F438" s="66">
        <v>323.5</v>
      </c>
      <c r="G438" s="18" t="s">
        <v>820</v>
      </c>
    </row>
    <row r="439" spans="1:7" ht="76.5" x14ac:dyDescent="0.25">
      <c r="A439" s="3">
        <f t="shared" si="6"/>
        <v>432</v>
      </c>
      <c r="B439" s="18" t="s">
        <v>829</v>
      </c>
      <c r="C439" s="118" t="s">
        <v>830</v>
      </c>
      <c r="D439" s="119">
        <v>44593</v>
      </c>
      <c r="E439" s="5" t="s">
        <v>38</v>
      </c>
      <c r="F439" s="66">
        <v>393.28890000000001</v>
      </c>
      <c r="G439" s="18" t="s">
        <v>820</v>
      </c>
    </row>
    <row r="440" spans="1:7" ht="63.75" x14ac:dyDescent="0.25">
      <c r="A440" s="3">
        <f t="shared" si="6"/>
        <v>433</v>
      </c>
      <c r="B440" s="18" t="s">
        <v>831</v>
      </c>
      <c r="C440" s="118" t="s">
        <v>832</v>
      </c>
      <c r="D440" s="119">
        <v>44593</v>
      </c>
      <c r="E440" s="5" t="s">
        <v>38</v>
      </c>
      <c r="F440" s="66">
        <v>335.6</v>
      </c>
      <c r="G440" s="18" t="s">
        <v>820</v>
      </c>
    </row>
    <row r="441" spans="1:7" ht="25.5" x14ac:dyDescent="0.25">
      <c r="A441" s="3">
        <f t="shared" si="6"/>
        <v>434</v>
      </c>
      <c r="B441" s="18" t="s">
        <v>833</v>
      </c>
      <c r="C441" s="118" t="s">
        <v>834</v>
      </c>
      <c r="D441" s="119">
        <v>44593</v>
      </c>
      <c r="E441" s="5" t="s">
        <v>38</v>
      </c>
      <c r="F441" s="66">
        <v>268.39992000000001</v>
      </c>
      <c r="G441" s="18" t="s">
        <v>820</v>
      </c>
    </row>
    <row r="442" spans="1:7" ht="63.75" x14ac:dyDescent="0.25">
      <c r="A442" s="3">
        <f t="shared" si="6"/>
        <v>435</v>
      </c>
      <c r="B442" s="18" t="s">
        <v>835</v>
      </c>
      <c r="C442" s="118" t="s">
        <v>836</v>
      </c>
      <c r="D442" s="119">
        <v>44593</v>
      </c>
      <c r="E442" s="5" t="s">
        <v>38</v>
      </c>
      <c r="F442" s="66">
        <v>768</v>
      </c>
      <c r="G442" s="18" t="s">
        <v>820</v>
      </c>
    </row>
    <row r="443" spans="1:7" ht="63.75" x14ac:dyDescent="0.25">
      <c r="A443" s="3">
        <f t="shared" si="6"/>
        <v>436</v>
      </c>
      <c r="B443" s="18" t="s">
        <v>837</v>
      </c>
      <c r="C443" s="118" t="s">
        <v>838</v>
      </c>
      <c r="D443" s="119">
        <v>44593</v>
      </c>
      <c r="E443" s="5" t="s">
        <v>38</v>
      </c>
      <c r="F443" s="66">
        <v>138.23997</v>
      </c>
      <c r="G443" s="18" t="s">
        <v>820</v>
      </c>
    </row>
    <row r="444" spans="1:7" ht="25.5" x14ac:dyDescent="0.25">
      <c r="A444" s="3">
        <f t="shared" si="6"/>
        <v>437</v>
      </c>
      <c r="B444" s="18" t="s">
        <v>839</v>
      </c>
      <c r="C444" s="118" t="s">
        <v>840</v>
      </c>
      <c r="D444" s="119">
        <v>44593</v>
      </c>
      <c r="E444" s="5" t="s">
        <v>38</v>
      </c>
      <c r="F444" s="66">
        <v>365.61599999999999</v>
      </c>
      <c r="G444" s="18" t="s">
        <v>820</v>
      </c>
    </row>
    <row r="445" spans="1:7" ht="25.5" x14ac:dyDescent="0.25">
      <c r="A445" s="3">
        <f t="shared" si="6"/>
        <v>438</v>
      </c>
      <c r="B445" s="8" t="s">
        <v>841</v>
      </c>
      <c r="C445" s="8">
        <v>2210566622</v>
      </c>
      <c r="D445" s="119">
        <v>44621</v>
      </c>
      <c r="E445" s="5" t="s">
        <v>38</v>
      </c>
      <c r="F445" s="63">
        <v>45</v>
      </c>
      <c r="G445" s="8" t="s">
        <v>842</v>
      </c>
    </row>
    <row r="446" spans="1:7" ht="51" x14ac:dyDescent="0.25">
      <c r="A446" s="3">
        <f t="shared" si="6"/>
        <v>439</v>
      </c>
      <c r="B446" s="8" t="s">
        <v>1258</v>
      </c>
      <c r="C446" s="8">
        <v>2210566622</v>
      </c>
      <c r="D446" s="119">
        <v>44621</v>
      </c>
      <c r="E446" s="5" t="s">
        <v>38</v>
      </c>
      <c r="F446" s="63">
        <v>30</v>
      </c>
      <c r="G446" s="8" t="s">
        <v>842</v>
      </c>
    </row>
    <row r="447" spans="1:7" ht="25.5" x14ac:dyDescent="0.25">
      <c r="A447" s="3">
        <f t="shared" si="6"/>
        <v>440</v>
      </c>
      <c r="B447" s="8" t="s">
        <v>843</v>
      </c>
      <c r="C447" s="8">
        <v>2210566622</v>
      </c>
      <c r="D447" s="119">
        <v>44652</v>
      </c>
      <c r="E447" s="5" t="s">
        <v>38</v>
      </c>
      <c r="F447" s="63">
        <v>30</v>
      </c>
      <c r="G447" s="8" t="s">
        <v>842</v>
      </c>
    </row>
    <row r="448" spans="1:7" ht="25.5" x14ac:dyDescent="0.25">
      <c r="A448" s="3">
        <f t="shared" si="6"/>
        <v>441</v>
      </c>
      <c r="B448" s="8" t="s">
        <v>844</v>
      </c>
      <c r="C448" s="8">
        <v>2210566622</v>
      </c>
      <c r="D448" s="119">
        <v>44652</v>
      </c>
      <c r="E448" s="5" t="s">
        <v>38</v>
      </c>
      <c r="F448" s="63">
        <v>521.04700000000003</v>
      </c>
      <c r="G448" s="8" t="s">
        <v>842</v>
      </c>
    </row>
    <row r="449" spans="1:7" ht="25.5" x14ac:dyDescent="0.25">
      <c r="A449" s="3">
        <f t="shared" si="6"/>
        <v>442</v>
      </c>
      <c r="B449" s="8" t="s">
        <v>845</v>
      </c>
      <c r="C449" s="8">
        <v>2210566622</v>
      </c>
      <c r="D449" s="119">
        <v>44652</v>
      </c>
      <c r="E449" s="5" t="s">
        <v>38</v>
      </c>
      <c r="F449" s="63">
        <v>317.30326000000002</v>
      </c>
      <c r="G449" s="8" t="s">
        <v>842</v>
      </c>
    </row>
    <row r="450" spans="1:7" ht="38.25" x14ac:dyDescent="0.25">
      <c r="A450" s="3">
        <f t="shared" si="6"/>
        <v>443</v>
      </c>
      <c r="B450" s="8" t="s">
        <v>846</v>
      </c>
      <c r="C450" s="8">
        <v>2210566622</v>
      </c>
      <c r="D450" s="119">
        <v>44652</v>
      </c>
      <c r="E450" s="5" t="s">
        <v>38</v>
      </c>
      <c r="F450" s="63">
        <v>163.33340000000001</v>
      </c>
      <c r="G450" s="8" t="s">
        <v>842</v>
      </c>
    </row>
    <row r="451" spans="1:7" ht="25.5" x14ac:dyDescent="0.25">
      <c r="A451" s="3">
        <f t="shared" si="6"/>
        <v>444</v>
      </c>
      <c r="B451" s="8" t="s">
        <v>847</v>
      </c>
      <c r="C451" s="8">
        <v>2210566622</v>
      </c>
      <c r="D451" s="119">
        <v>44652</v>
      </c>
      <c r="E451" s="5" t="s">
        <v>38</v>
      </c>
      <c r="F451" s="63">
        <v>21.800039999999999</v>
      </c>
      <c r="G451" s="8" t="s">
        <v>842</v>
      </c>
    </row>
    <row r="452" spans="1:7" ht="25.5" x14ac:dyDescent="0.25">
      <c r="A452" s="3">
        <f t="shared" si="6"/>
        <v>445</v>
      </c>
      <c r="B452" s="120" t="s">
        <v>68</v>
      </c>
      <c r="C452" s="120">
        <v>2210567671</v>
      </c>
      <c r="D452" s="119">
        <v>44621</v>
      </c>
      <c r="E452" s="5" t="s">
        <v>38</v>
      </c>
      <c r="F452" s="121">
        <v>812.78020000000004</v>
      </c>
      <c r="G452" s="18" t="s">
        <v>151</v>
      </c>
    </row>
    <row r="453" spans="1:7" ht="25.5" x14ac:dyDescent="0.25">
      <c r="A453" s="3">
        <f t="shared" si="6"/>
        <v>446</v>
      </c>
      <c r="B453" s="120" t="s">
        <v>152</v>
      </c>
      <c r="C453" s="120">
        <v>2210567671</v>
      </c>
      <c r="D453" s="119">
        <v>44621</v>
      </c>
      <c r="E453" s="5" t="s">
        <v>38</v>
      </c>
      <c r="F453" s="121">
        <v>235.08983000000001</v>
      </c>
      <c r="G453" s="18" t="s">
        <v>151</v>
      </c>
    </row>
    <row r="454" spans="1:7" ht="51" x14ac:dyDescent="0.25">
      <c r="A454" s="3">
        <f t="shared" si="6"/>
        <v>447</v>
      </c>
      <c r="B454" s="120" t="s">
        <v>153</v>
      </c>
      <c r="C454" s="120">
        <v>2210567671</v>
      </c>
      <c r="D454" s="119">
        <v>44652</v>
      </c>
      <c r="E454" s="5" t="s">
        <v>38</v>
      </c>
      <c r="F454" s="121">
        <v>641.80200000000002</v>
      </c>
      <c r="G454" s="18" t="s">
        <v>151</v>
      </c>
    </row>
    <row r="455" spans="1:7" ht="51" x14ac:dyDescent="0.25">
      <c r="A455" s="3">
        <f t="shared" si="6"/>
        <v>448</v>
      </c>
      <c r="B455" s="120" t="s">
        <v>153</v>
      </c>
      <c r="C455" s="120">
        <v>2210567671</v>
      </c>
      <c r="D455" s="119">
        <v>44652</v>
      </c>
      <c r="E455" s="5" t="s">
        <v>38</v>
      </c>
      <c r="F455" s="121">
        <v>641.80200000000002</v>
      </c>
      <c r="G455" s="18" t="s">
        <v>151</v>
      </c>
    </row>
    <row r="456" spans="1:7" ht="25.5" x14ac:dyDescent="0.25">
      <c r="A456" s="3">
        <f t="shared" si="6"/>
        <v>449</v>
      </c>
      <c r="B456" s="120" t="s">
        <v>68</v>
      </c>
      <c r="C456" s="120">
        <v>2210567671</v>
      </c>
      <c r="D456" s="119">
        <v>44713</v>
      </c>
      <c r="E456" s="5" t="s">
        <v>38</v>
      </c>
      <c r="F456" s="121">
        <v>753.01239999999996</v>
      </c>
      <c r="G456" s="18" t="s">
        <v>151</v>
      </c>
    </row>
    <row r="457" spans="1:7" ht="25.5" x14ac:dyDescent="0.25">
      <c r="A457" s="3">
        <f t="shared" si="6"/>
        <v>450</v>
      </c>
      <c r="B457" s="120" t="s">
        <v>152</v>
      </c>
      <c r="C457" s="120">
        <v>2210567671</v>
      </c>
      <c r="D457" s="119">
        <v>44713</v>
      </c>
      <c r="E457" s="5" t="s">
        <v>38</v>
      </c>
      <c r="F457" s="121">
        <v>197.42</v>
      </c>
      <c r="G457" s="18" t="s">
        <v>151</v>
      </c>
    </row>
    <row r="458" spans="1:7" ht="25.5" x14ac:dyDescent="0.25">
      <c r="A458" s="3">
        <f t="shared" ref="A458:A521" si="7">A457+1</f>
        <v>451</v>
      </c>
      <c r="B458" s="120" t="s">
        <v>154</v>
      </c>
      <c r="C458" s="120">
        <v>2210567671</v>
      </c>
      <c r="D458" s="119">
        <v>44713</v>
      </c>
      <c r="E458" s="5" t="s">
        <v>38</v>
      </c>
      <c r="F458" s="121">
        <v>771.98</v>
      </c>
      <c r="G458" s="18" t="s">
        <v>151</v>
      </c>
    </row>
    <row r="459" spans="1:7" ht="51" x14ac:dyDescent="0.25">
      <c r="A459" s="3">
        <f t="shared" si="7"/>
        <v>452</v>
      </c>
      <c r="B459" s="120" t="s">
        <v>153</v>
      </c>
      <c r="C459" s="120">
        <v>2210567671</v>
      </c>
      <c r="D459" s="119">
        <v>44805</v>
      </c>
      <c r="E459" s="5" t="s">
        <v>38</v>
      </c>
      <c r="F459" s="121">
        <v>114.6075</v>
      </c>
      <c r="G459" s="18" t="s">
        <v>151</v>
      </c>
    </row>
    <row r="460" spans="1:7" ht="25.5" x14ac:dyDescent="0.25">
      <c r="A460" s="3">
        <f t="shared" si="7"/>
        <v>453</v>
      </c>
      <c r="B460" s="120" t="s">
        <v>155</v>
      </c>
      <c r="C460" s="120">
        <v>2210567671</v>
      </c>
      <c r="D460" s="119">
        <v>44562</v>
      </c>
      <c r="E460" s="5" t="s">
        <v>38</v>
      </c>
      <c r="F460" s="121">
        <v>385.83</v>
      </c>
      <c r="G460" s="18" t="s">
        <v>151</v>
      </c>
    </row>
    <row r="461" spans="1:7" ht="25.5" x14ac:dyDescent="0.25">
      <c r="A461" s="3">
        <f t="shared" si="7"/>
        <v>454</v>
      </c>
      <c r="B461" s="120" t="s">
        <v>156</v>
      </c>
      <c r="C461" s="120">
        <v>2210567671</v>
      </c>
      <c r="D461" s="119">
        <v>44593</v>
      </c>
      <c r="E461" s="5" t="s">
        <v>38</v>
      </c>
      <c r="F461" s="121">
        <v>151.42667</v>
      </c>
      <c r="G461" s="18" t="s">
        <v>151</v>
      </c>
    </row>
    <row r="462" spans="1:7" ht="25.5" x14ac:dyDescent="0.25">
      <c r="A462" s="3">
        <f t="shared" si="7"/>
        <v>455</v>
      </c>
      <c r="B462" s="120" t="s">
        <v>157</v>
      </c>
      <c r="C462" s="120">
        <v>2210567671</v>
      </c>
      <c r="D462" s="119">
        <v>44621</v>
      </c>
      <c r="E462" s="5" t="s">
        <v>38</v>
      </c>
      <c r="F462" s="121">
        <v>778.81665999999996</v>
      </c>
      <c r="G462" s="18" t="s">
        <v>151</v>
      </c>
    </row>
    <row r="463" spans="1:7" ht="25.5" x14ac:dyDescent="0.25">
      <c r="A463" s="3">
        <f t="shared" si="7"/>
        <v>456</v>
      </c>
      <c r="B463" s="120" t="s">
        <v>158</v>
      </c>
      <c r="C463" s="120">
        <v>2210567671</v>
      </c>
      <c r="D463" s="119">
        <v>44621</v>
      </c>
      <c r="E463" s="5" t="s">
        <v>38</v>
      </c>
      <c r="F463" s="121">
        <v>272.53332999999998</v>
      </c>
      <c r="G463" s="18" t="s">
        <v>151</v>
      </c>
    </row>
    <row r="464" spans="1:7" ht="25.5" x14ac:dyDescent="0.25">
      <c r="A464" s="3">
        <f t="shared" si="7"/>
        <v>457</v>
      </c>
      <c r="B464" s="18" t="s">
        <v>848</v>
      </c>
      <c r="C464" s="118" t="s">
        <v>849</v>
      </c>
      <c r="D464" s="119">
        <v>44621</v>
      </c>
      <c r="E464" s="5" t="s">
        <v>38</v>
      </c>
      <c r="F464" s="66">
        <v>198.51</v>
      </c>
      <c r="G464" s="18" t="s">
        <v>736</v>
      </c>
    </row>
    <row r="465" spans="1:7" ht="25.5" x14ac:dyDescent="0.25">
      <c r="A465" s="3">
        <f t="shared" si="7"/>
        <v>458</v>
      </c>
      <c r="B465" s="18" t="s">
        <v>850</v>
      </c>
      <c r="C465" s="118" t="s">
        <v>851</v>
      </c>
      <c r="D465" s="119">
        <v>44652</v>
      </c>
      <c r="E465" s="5" t="s">
        <v>38</v>
      </c>
      <c r="F465" s="66">
        <v>50</v>
      </c>
      <c r="G465" s="18" t="s">
        <v>736</v>
      </c>
    </row>
    <row r="466" spans="1:7" ht="89.25" x14ac:dyDescent="0.25">
      <c r="A466" s="3">
        <f t="shared" si="7"/>
        <v>459</v>
      </c>
      <c r="B466" s="18" t="s">
        <v>852</v>
      </c>
      <c r="C466" s="118" t="s">
        <v>853</v>
      </c>
      <c r="D466" s="119">
        <v>44652</v>
      </c>
      <c r="E466" s="5" t="s">
        <v>38</v>
      </c>
      <c r="F466" s="66">
        <v>261</v>
      </c>
      <c r="G466" s="18" t="s">
        <v>736</v>
      </c>
    </row>
    <row r="467" spans="1:7" ht="89.25" x14ac:dyDescent="0.25">
      <c r="A467" s="3">
        <f t="shared" si="7"/>
        <v>460</v>
      </c>
      <c r="B467" s="18" t="s">
        <v>854</v>
      </c>
      <c r="C467" s="118" t="s">
        <v>855</v>
      </c>
      <c r="D467" s="119">
        <v>44652</v>
      </c>
      <c r="E467" s="5" t="s">
        <v>38</v>
      </c>
      <c r="F467" s="66">
        <v>172</v>
      </c>
      <c r="G467" s="18" t="s">
        <v>736</v>
      </c>
    </row>
    <row r="468" spans="1:7" ht="51" x14ac:dyDescent="0.25">
      <c r="A468" s="3">
        <f t="shared" si="7"/>
        <v>461</v>
      </c>
      <c r="B468" s="18" t="s">
        <v>856</v>
      </c>
      <c r="C468" s="118" t="s">
        <v>857</v>
      </c>
      <c r="D468" s="119">
        <v>44621</v>
      </c>
      <c r="E468" s="37" t="s">
        <v>44</v>
      </c>
      <c r="F468" s="66">
        <v>1282.99</v>
      </c>
      <c r="G468" s="18" t="s">
        <v>736</v>
      </c>
    </row>
    <row r="469" spans="1:7" ht="38.25" x14ac:dyDescent="0.25">
      <c r="A469" s="3">
        <f t="shared" si="7"/>
        <v>462</v>
      </c>
      <c r="B469" s="18" t="s">
        <v>858</v>
      </c>
      <c r="C469" s="118" t="s">
        <v>859</v>
      </c>
      <c r="D469" s="119">
        <v>44621</v>
      </c>
      <c r="E469" s="5" t="s">
        <v>38</v>
      </c>
      <c r="F469" s="66">
        <v>810.43</v>
      </c>
      <c r="G469" s="18" t="s">
        <v>736</v>
      </c>
    </row>
    <row r="470" spans="1:7" ht="25.5" x14ac:dyDescent="0.25">
      <c r="A470" s="3">
        <f t="shared" si="7"/>
        <v>463</v>
      </c>
      <c r="B470" s="18" t="s">
        <v>734</v>
      </c>
      <c r="C470" s="118" t="s">
        <v>735</v>
      </c>
      <c r="D470" s="119">
        <v>44621</v>
      </c>
      <c r="E470" s="5" t="s">
        <v>38</v>
      </c>
      <c r="F470" s="66">
        <v>293.52999999999997</v>
      </c>
      <c r="G470" s="18" t="s">
        <v>736</v>
      </c>
    </row>
    <row r="471" spans="1:7" ht="25.5" x14ac:dyDescent="0.25">
      <c r="A471" s="3">
        <f t="shared" si="7"/>
        <v>464</v>
      </c>
      <c r="B471" s="18" t="s">
        <v>737</v>
      </c>
      <c r="C471" s="118" t="s">
        <v>738</v>
      </c>
      <c r="D471" s="119">
        <v>44621</v>
      </c>
      <c r="E471" s="5" t="s">
        <v>38</v>
      </c>
      <c r="F471" s="66">
        <v>512.11</v>
      </c>
      <c r="G471" s="18" t="s">
        <v>736</v>
      </c>
    </row>
    <row r="472" spans="1:7" ht="51" x14ac:dyDescent="0.25">
      <c r="A472" s="3">
        <f t="shared" si="7"/>
        <v>465</v>
      </c>
      <c r="B472" s="18" t="s">
        <v>739</v>
      </c>
      <c r="C472" s="118" t="s">
        <v>740</v>
      </c>
      <c r="D472" s="119">
        <v>44621</v>
      </c>
      <c r="E472" s="5" t="s">
        <v>38</v>
      </c>
      <c r="F472" s="66">
        <v>310.61</v>
      </c>
      <c r="G472" s="18" t="s">
        <v>736</v>
      </c>
    </row>
    <row r="473" spans="1:7" ht="38.25" x14ac:dyDescent="0.25">
      <c r="A473" s="3">
        <f t="shared" si="7"/>
        <v>466</v>
      </c>
      <c r="B473" s="18" t="s">
        <v>741</v>
      </c>
      <c r="C473" s="118" t="s">
        <v>742</v>
      </c>
      <c r="D473" s="119">
        <v>44621</v>
      </c>
      <c r="E473" s="5" t="s">
        <v>38</v>
      </c>
      <c r="F473" s="66">
        <v>592.34</v>
      </c>
      <c r="G473" s="18" t="s">
        <v>736</v>
      </c>
    </row>
    <row r="474" spans="1:7" ht="38.25" x14ac:dyDescent="0.25">
      <c r="A474" s="3">
        <f t="shared" si="7"/>
        <v>467</v>
      </c>
      <c r="B474" s="18" t="s">
        <v>743</v>
      </c>
      <c r="C474" s="118" t="s">
        <v>744</v>
      </c>
      <c r="D474" s="119">
        <v>44621</v>
      </c>
      <c r="E474" s="5" t="s">
        <v>38</v>
      </c>
      <c r="F474" s="66">
        <v>159.13</v>
      </c>
      <c r="G474" s="18" t="s">
        <v>736</v>
      </c>
    </row>
    <row r="475" spans="1:7" ht="38.25" x14ac:dyDescent="0.25">
      <c r="A475" s="3">
        <f t="shared" si="7"/>
        <v>468</v>
      </c>
      <c r="B475" s="18" t="s">
        <v>745</v>
      </c>
      <c r="C475" s="118" t="s">
        <v>746</v>
      </c>
      <c r="D475" s="119">
        <v>44621</v>
      </c>
      <c r="E475" s="5" t="s">
        <v>38</v>
      </c>
      <c r="F475" s="66">
        <v>237.81</v>
      </c>
      <c r="G475" s="18" t="s">
        <v>736</v>
      </c>
    </row>
    <row r="476" spans="1:7" ht="38.25" x14ac:dyDescent="0.25">
      <c r="A476" s="3">
        <f t="shared" si="7"/>
        <v>469</v>
      </c>
      <c r="B476" s="18" t="s">
        <v>747</v>
      </c>
      <c r="C476" s="118" t="s">
        <v>748</v>
      </c>
      <c r="D476" s="119">
        <v>44621</v>
      </c>
      <c r="E476" s="5" t="s">
        <v>38</v>
      </c>
      <c r="F476" s="66">
        <v>247.18</v>
      </c>
      <c r="G476" s="18" t="s">
        <v>736</v>
      </c>
    </row>
    <row r="477" spans="1:7" ht="51" x14ac:dyDescent="0.25">
      <c r="A477" s="3">
        <f t="shared" si="7"/>
        <v>470</v>
      </c>
      <c r="B477" s="18" t="s">
        <v>749</v>
      </c>
      <c r="C477" s="118" t="s">
        <v>750</v>
      </c>
      <c r="D477" s="119">
        <v>44713</v>
      </c>
      <c r="E477" s="5" t="s">
        <v>38</v>
      </c>
      <c r="F477" s="66">
        <v>400</v>
      </c>
      <c r="G477" s="18" t="s">
        <v>736</v>
      </c>
    </row>
    <row r="478" spans="1:7" ht="51" x14ac:dyDescent="0.25">
      <c r="A478" s="3">
        <f t="shared" si="7"/>
        <v>471</v>
      </c>
      <c r="B478" s="37" t="s">
        <v>996</v>
      </c>
      <c r="C478" s="38">
        <v>2210569441</v>
      </c>
      <c r="D478" s="78">
        <v>44682</v>
      </c>
      <c r="E478" s="5" t="s">
        <v>38</v>
      </c>
      <c r="F478" s="105">
        <v>700.80119999999999</v>
      </c>
      <c r="G478" s="37" t="s">
        <v>1264</v>
      </c>
    </row>
    <row r="479" spans="1:7" ht="51" x14ac:dyDescent="0.25">
      <c r="A479" s="3">
        <f t="shared" si="7"/>
        <v>472</v>
      </c>
      <c r="B479" s="37" t="s">
        <v>997</v>
      </c>
      <c r="C479" s="38">
        <v>2210569441</v>
      </c>
      <c r="D479" s="78">
        <v>44682</v>
      </c>
      <c r="E479" s="37" t="s">
        <v>44</v>
      </c>
      <c r="F479" s="105">
        <v>3600</v>
      </c>
      <c r="G479" s="37" t="s">
        <v>1264</v>
      </c>
    </row>
    <row r="480" spans="1:7" ht="38.25" x14ac:dyDescent="0.25">
      <c r="A480" s="3">
        <f t="shared" si="7"/>
        <v>473</v>
      </c>
      <c r="B480" s="1" t="s">
        <v>1521</v>
      </c>
      <c r="C480" s="3">
        <v>2210570350</v>
      </c>
      <c r="D480" s="10">
        <v>44641</v>
      </c>
      <c r="E480" s="5" t="s">
        <v>38</v>
      </c>
      <c r="F480" s="61">
        <v>55</v>
      </c>
      <c r="G480" s="1" t="s">
        <v>1522</v>
      </c>
    </row>
    <row r="481" spans="1:7" ht="38.25" x14ac:dyDescent="0.25">
      <c r="A481" s="3">
        <f t="shared" si="7"/>
        <v>474</v>
      </c>
      <c r="B481" s="1" t="s">
        <v>1523</v>
      </c>
      <c r="C481" s="3">
        <v>2210570350</v>
      </c>
      <c r="D481" s="10">
        <v>44696</v>
      </c>
      <c r="E481" s="37" t="s">
        <v>44</v>
      </c>
      <c r="F481" s="61">
        <v>1342</v>
      </c>
      <c r="G481" s="5" t="s">
        <v>67</v>
      </c>
    </row>
    <row r="482" spans="1:7" ht="38.25" x14ac:dyDescent="0.25">
      <c r="A482" s="3">
        <f t="shared" si="7"/>
        <v>475</v>
      </c>
      <c r="B482" s="1" t="s">
        <v>1524</v>
      </c>
      <c r="C482" s="3">
        <v>2210570350</v>
      </c>
      <c r="D482" s="10">
        <v>44696</v>
      </c>
      <c r="E482" s="5" t="s">
        <v>38</v>
      </c>
      <c r="F482" s="61">
        <v>975</v>
      </c>
      <c r="G482" s="1" t="s">
        <v>1522</v>
      </c>
    </row>
    <row r="483" spans="1:7" ht="38.25" x14ac:dyDescent="0.25">
      <c r="A483" s="3">
        <f t="shared" si="7"/>
        <v>476</v>
      </c>
      <c r="B483" s="1" t="s">
        <v>1525</v>
      </c>
      <c r="C483" s="3">
        <v>2210570350</v>
      </c>
      <c r="D483" s="10">
        <v>44696</v>
      </c>
      <c r="E483" s="5" t="s">
        <v>38</v>
      </c>
      <c r="F483" s="61">
        <v>457</v>
      </c>
      <c r="G483" s="1" t="s">
        <v>1522</v>
      </c>
    </row>
    <row r="484" spans="1:7" ht="38.25" x14ac:dyDescent="0.25">
      <c r="A484" s="3">
        <f t="shared" si="7"/>
        <v>477</v>
      </c>
      <c r="B484" s="5" t="s">
        <v>1252</v>
      </c>
      <c r="C484" s="3">
        <v>2210570350</v>
      </c>
      <c r="D484" s="10">
        <v>44696</v>
      </c>
      <c r="E484" s="5" t="s">
        <v>38</v>
      </c>
      <c r="F484" s="61">
        <v>999</v>
      </c>
      <c r="G484" s="1" t="s">
        <v>1522</v>
      </c>
    </row>
    <row r="485" spans="1:7" ht="38.25" x14ac:dyDescent="0.25">
      <c r="A485" s="3">
        <f t="shared" si="7"/>
        <v>478</v>
      </c>
      <c r="B485" s="1" t="s">
        <v>1526</v>
      </c>
      <c r="C485" s="3">
        <v>2210570350</v>
      </c>
      <c r="D485" s="10">
        <v>44696</v>
      </c>
      <c r="E485" s="5" t="s">
        <v>38</v>
      </c>
      <c r="F485" s="61">
        <v>178</v>
      </c>
      <c r="G485" s="1" t="s">
        <v>1522</v>
      </c>
    </row>
    <row r="486" spans="1:7" ht="38.25" x14ac:dyDescent="0.25">
      <c r="A486" s="3">
        <f t="shared" si="7"/>
        <v>479</v>
      </c>
      <c r="B486" s="5" t="s">
        <v>1259</v>
      </c>
      <c r="C486" s="3">
        <v>2210570350</v>
      </c>
      <c r="D486" s="83">
        <v>44696</v>
      </c>
      <c r="E486" s="5" t="s">
        <v>38</v>
      </c>
      <c r="F486" s="61">
        <v>668</v>
      </c>
      <c r="G486" s="1" t="s">
        <v>1522</v>
      </c>
    </row>
    <row r="487" spans="1:7" ht="38.25" x14ac:dyDescent="0.25">
      <c r="A487" s="3">
        <f t="shared" si="7"/>
        <v>480</v>
      </c>
      <c r="B487" s="3" t="s">
        <v>1527</v>
      </c>
      <c r="C487" s="3">
        <v>2210570350</v>
      </c>
      <c r="D487" s="10">
        <v>44880</v>
      </c>
      <c r="E487" s="5" t="s">
        <v>38</v>
      </c>
      <c r="F487" s="61">
        <v>20</v>
      </c>
      <c r="G487" s="1" t="s">
        <v>1522</v>
      </c>
    </row>
    <row r="488" spans="1:7" ht="38.25" x14ac:dyDescent="0.25">
      <c r="A488" s="3">
        <f t="shared" si="7"/>
        <v>481</v>
      </c>
      <c r="B488" s="1" t="s">
        <v>1528</v>
      </c>
      <c r="C488" s="3">
        <v>2210570350</v>
      </c>
      <c r="D488" s="10">
        <v>44671</v>
      </c>
      <c r="E488" s="5" t="s">
        <v>38</v>
      </c>
      <c r="F488" s="61">
        <v>398</v>
      </c>
      <c r="G488" s="1" t="s">
        <v>1522</v>
      </c>
    </row>
    <row r="489" spans="1:7" ht="25.5" x14ac:dyDescent="0.25">
      <c r="A489" s="3">
        <f t="shared" si="7"/>
        <v>482</v>
      </c>
      <c r="B489" s="5" t="s">
        <v>1306</v>
      </c>
      <c r="C489" s="4">
        <v>2210550045</v>
      </c>
      <c r="D489" s="10">
        <v>44713</v>
      </c>
      <c r="E489" s="5" t="s">
        <v>38</v>
      </c>
      <c r="F489" s="95">
        <f>500000/1000</f>
        <v>500</v>
      </c>
      <c r="G489" s="1" t="s">
        <v>1307</v>
      </c>
    </row>
    <row r="490" spans="1:7" ht="25.5" x14ac:dyDescent="0.25">
      <c r="A490" s="3">
        <f t="shared" si="7"/>
        <v>483</v>
      </c>
      <c r="B490" s="5" t="s">
        <v>1308</v>
      </c>
      <c r="C490" s="4">
        <v>2210550045</v>
      </c>
      <c r="D490" s="10">
        <v>44713</v>
      </c>
      <c r="E490" s="5" t="s">
        <v>38</v>
      </c>
      <c r="F490" s="95">
        <f>800000/1000</f>
        <v>800</v>
      </c>
      <c r="G490" s="1" t="s">
        <v>1307</v>
      </c>
    </row>
    <row r="491" spans="1:7" ht="25.5" x14ac:dyDescent="0.25">
      <c r="A491" s="3">
        <f t="shared" si="7"/>
        <v>484</v>
      </c>
      <c r="B491" s="5" t="s">
        <v>1309</v>
      </c>
      <c r="C491" s="4">
        <v>2210550045</v>
      </c>
      <c r="D491" s="10">
        <v>44713</v>
      </c>
      <c r="E491" s="5" t="s">
        <v>38</v>
      </c>
      <c r="F491" s="95">
        <f>700000/1000</f>
        <v>700</v>
      </c>
      <c r="G491" s="1" t="s">
        <v>1307</v>
      </c>
    </row>
    <row r="492" spans="1:7" ht="25.5" x14ac:dyDescent="0.25">
      <c r="A492" s="3">
        <f t="shared" si="7"/>
        <v>485</v>
      </c>
      <c r="B492" s="5" t="s">
        <v>1310</v>
      </c>
      <c r="C492" s="4">
        <v>2210550045</v>
      </c>
      <c r="D492" s="10">
        <v>44713</v>
      </c>
      <c r="E492" s="5" t="s">
        <v>38</v>
      </c>
      <c r="F492" s="95">
        <f>600000/1000</f>
        <v>600</v>
      </c>
      <c r="G492" s="1" t="s">
        <v>1307</v>
      </c>
    </row>
    <row r="493" spans="1:7" ht="25.5" x14ac:dyDescent="0.25">
      <c r="A493" s="3">
        <f t="shared" si="7"/>
        <v>486</v>
      </c>
      <c r="B493" s="5" t="s">
        <v>1311</v>
      </c>
      <c r="C493" s="4">
        <v>2210550045</v>
      </c>
      <c r="D493" s="10">
        <v>44713</v>
      </c>
      <c r="E493" s="5" t="s">
        <v>38</v>
      </c>
      <c r="F493" s="95">
        <f>1800000/1000</f>
        <v>1800</v>
      </c>
      <c r="G493" s="1" t="s">
        <v>1307</v>
      </c>
    </row>
    <row r="494" spans="1:7" ht="25.5" x14ac:dyDescent="0.25">
      <c r="A494" s="3">
        <f t="shared" si="7"/>
        <v>487</v>
      </c>
      <c r="B494" s="5" t="s">
        <v>181</v>
      </c>
      <c r="C494" s="4">
        <v>2210550045</v>
      </c>
      <c r="D494" s="10">
        <v>44713</v>
      </c>
      <c r="E494" s="5" t="s">
        <v>38</v>
      </c>
      <c r="F494" s="95">
        <f>3200000/1000</f>
        <v>3200</v>
      </c>
      <c r="G494" s="1" t="s">
        <v>1307</v>
      </c>
    </row>
    <row r="495" spans="1:7" ht="25.5" x14ac:dyDescent="0.25">
      <c r="A495" s="3">
        <f t="shared" si="7"/>
        <v>488</v>
      </c>
      <c r="B495" s="5" t="s">
        <v>1312</v>
      </c>
      <c r="C495" s="4">
        <v>2210550045</v>
      </c>
      <c r="D495" s="10">
        <v>44713</v>
      </c>
      <c r="E495" s="5" t="s">
        <v>38</v>
      </c>
      <c r="F495" s="95">
        <f>478266.67/1000</f>
        <v>478.26666999999998</v>
      </c>
      <c r="G495" s="1" t="s">
        <v>1307</v>
      </c>
    </row>
    <row r="496" spans="1:7" ht="25.5" x14ac:dyDescent="0.25">
      <c r="A496" s="3">
        <f t="shared" si="7"/>
        <v>489</v>
      </c>
      <c r="B496" s="5" t="s">
        <v>1313</v>
      </c>
      <c r="C496" s="4">
        <v>2210550045</v>
      </c>
      <c r="D496" s="10">
        <v>44713</v>
      </c>
      <c r="E496" s="5" t="s">
        <v>38</v>
      </c>
      <c r="F496" s="95">
        <f>4000000/1000</f>
        <v>4000</v>
      </c>
      <c r="G496" s="1" t="s">
        <v>1307</v>
      </c>
    </row>
    <row r="497" spans="1:7" ht="25.5" x14ac:dyDescent="0.25">
      <c r="A497" s="3">
        <f t="shared" si="7"/>
        <v>490</v>
      </c>
      <c r="B497" s="5" t="s">
        <v>1314</v>
      </c>
      <c r="C497" s="4">
        <v>2210550045</v>
      </c>
      <c r="D497" s="10">
        <v>44713</v>
      </c>
      <c r="E497" s="5" t="s">
        <v>38</v>
      </c>
      <c r="F497" s="95">
        <f>900000/1000</f>
        <v>900</v>
      </c>
      <c r="G497" s="1" t="s">
        <v>1307</v>
      </c>
    </row>
    <row r="498" spans="1:7" ht="25.5" x14ac:dyDescent="0.25">
      <c r="A498" s="3">
        <f t="shared" si="7"/>
        <v>491</v>
      </c>
      <c r="B498" s="5" t="s">
        <v>1315</v>
      </c>
      <c r="C498" s="4">
        <v>2210550045</v>
      </c>
      <c r="D498" s="10">
        <v>44713</v>
      </c>
      <c r="E498" s="5" t="s">
        <v>38</v>
      </c>
      <c r="F498" s="95">
        <f>900000/1000</f>
        <v>900</v>
      </c>
      <c r="G498" s="1" t="s">
        <v>1307</v>
      </c>
    </row>
    <row r="499" spans="1:7" ht="25.5" x14ac:dyDescent="0.25">
      <c r="A499" s="3">
        <f t="shared" si="7"/>
        <v>492</v>
      </c>
      <c r="B499" s="5" t="s">
        <v>1316</v>
      </c>
      <c r="C499" s="4">
        <v>2210550045</v>
      </c>
      <c r="D499" s="10">
        <v>44713</v>
      </c>
      <c r="E499" s="5" t="s">
        <v>38</v>
      </c>
      <c r="F499" s="95">
        <f>900000/1000</f>
        <v>900</v>
      </c>
      <c r="G499" s="1" t="s">
        <v>1307</v>
      </c>
    </row>
    <row r="500" spans="1:7" ht="25.5" x14ac:dyDescent="0.25">
      <c r="A500" s="3">
        <f t="shared" si="7"/>
        <v>493</v>
      </c>
      <c r="B500" s="5" t="s">
        <v>1315</v>
      </c>
      <c r="C500" s="4">
        <v>2210550045</v>
      </c>
      <c r="D500" s="10">
        <v>44805</v>
      </c>
      <c r="E500" s="5" t="s">
        <v>38</v>
      </c>
      <c r="F500" s="95">
        <f>900000/1000</f>
        <v>900</v>
      </c>
      <c r="G500" s="1" t="s">
        <v>1307</v>
      </c>
    </row>
    <row r="501" spans="1:7" ht="25.5" x14ac:dyDescent="0.25">
      <c r="A501" s="3">
        <f t="shared" si="7"/>
        <v>494</v>
      </c>
      <c r="B501" s="5" t="s">
        <v>1316</v>
      </c>
      <c r="C501" s="4">
        <v>2210550045</v>
      </c>
      <c r="D501" s="10">
        <v>44805</v>
      </c>
      <c r="E501" s="5" t="s">
        <v>38</v>
      </c>
      <c r="F501" s="95">
        <f>900000/1000</f>
        <v>900</v>
      </c>
      <c r="G501" s="1" t="s">
        <v>1307</v>
      </c>
    </row>
    <row r="502" spans="1:7" ht="38.25" x14ac:dyDescent="0.25">
      <c r="A502" s="3">
        <f t="shared" si="7"/>
        <v>495</v>
      </c>
      <c r="B502" s="71" t="s">
        <v>1317</v>
      </c>
      <c r="C502" s="70">
        <v>2210560756</v>
      </c>
      <c r="D502" s="75">
        <v>44562</v>
      </c>
      <c r="E502" s="19" t="s">
        <v>38</v>
      </c>
      <c r="F502" s="74">
        <v>355.44</v>
      </c>
      <c r="G502" s="19" t="s">
        <v>1336</v>
      </c>
    </row>
    <row r="503" spans="1:7" ht="38.25" x14ac:dyDescent="0.25">
      <c r="A503" s="3">
        <f t="shared" si="7"/>
        <v>496</v>
      </c>
      <c r="B503" s="71" t="s">
        <v>1318</v>
      </c>
      <c r="C503" s="70">
        <v>2210560756</v>
      </c>
      <c r="D503" s="75">
        <v>44562</v>
      </c>
      <c r="E503" s="19" t="s">
        <v>38</v>
      </c>
      <c r="F503" s="74">
        <v>381.00099999999998</v>
      </c>
      <c r="G503" s="19" t="s">
        <v>1336</v>
      </c>
    </row>
    <row r="504" spans="1:7" ht="38.25" x14ac:dyDescent="0.25">
      <c r="A504" s="3">
        <f t="shared" si="7"/>
        <v>497</v>
      </c>
      <c r="B504" s="71" t="s">
        <v>1319</v>
      </c>
      <c r="C504" s="70">
        <v>2210560756</v>
      </c>
      <c r="D504" s="75">
        <v>44562</v>
      </c>
      <c r="E504" s="19" t="s">
        <v>38</v>
      </c>
      <c r="F504" s="74">
        <v>135.6</v>
      </c>
      <c r="G504" s="19" t="s">
        <v>1336</v>
      </c>
    </row>
    <row r="505" spans="1:7" ht="38.25" x14ac:dyDescent="0.25">
      <c r="A505" s="3">
        <f t="shared" si="7"/>
        <v>498</v>
      </c>
      <c r="B505" s="71" t="s">
        <v>158</v>
      </c>
      <c r="C505" s="70">
        <v>2210560756</v>
      </c>
      <c r="D505" s="75">
        <v>44562</v>
      </c>
      <c r="E505" s="19" t="s">
        <v>38</v>
      </c>
      <c r="F505" s="74">
        <v>97.11</v>
      </c>
      <c r="G505" s="19" t="s">
        <v>1336</v>
      </c>
    </row>
    <row r="506" spans="1:7" ht="38.25" x14ac:dyDescent="0.25">
      <c r="A506" s="3">
        <f t="shared" si="7"/>
        <v>499</v>
      </c>
      <c r="B506" s="72" t="s">
        <v>1320</v>
      </c>
      <c r="C506" s="70">
        <v>2210560756</v>
      </c>
      <c r="D506" s="75">
        <v>44593</v>
      </c>
      <c r="E506" s="19" t="s">
        <v>38</v>
      </c>
      <c r="F506" s="59">
        <v>361.6</v>
      </c>
      <c r="G506" s="19" t="s">
        <v>1336</v>
      </c>
    </row>
    <row r="507" spans="1:7" ht="38.25" x14ac:dyDescent="0.25">
      <c r="A507" s="3">
        <f t="shared" si="7"/>
        <v>500</v>
      </c>
      <c r="B507" s="72" t="s">
        <v>1321</v>
      </c>
      <c r="C507" s="70">
        <v>2210560756</v>
      </c>
      <c r="D507" s="75">
        <v>44593</v>
      </c>
      <c r="E507" s="19" t="s">
        <v>38</v>
      </c>
      <c r="F507" s="59">
        <v>344.10399999999998</v>
      </c>
      <c r="G507" s="19" t="s">
        <v>1336</v>
      </c>
    </row>
    <row r="508" spans="1:7" ht="38.25" x14ac:dyDescent="0.25">
      <c r="A508" s="3">
        <f t="shared" si="7"/>
        <v>501</v>
      </c>
      <c r="B508" s="72" t="s">
        <v>1322</v>
      </c>
      <c r="C508" s="70">
        <v>2210560756</v>
      </c>
      <c r="D508" s="75">
        <v>44593</v>
      </c>
      <c r="E508" s="19" t="s">
        <v>38</v>
      </c>
      <c r="F508" s="59">
        <v>266.33600000000001</v>
      </c>
      <c r="G508" s="19" t="s">
        <v>1336</v>
      </c>
    </row>
    <row r="509" spans="1:7" ht="38.25" x14ac:dyDescent="0.25">
      <c r="A509" s="3">
        <f t="shared" si="7"/>
        <v>502</v>
      </c>
      <c r="B509" s="72" t="s">
        <v>1323</v>
      </c>
      <c r="C509" s="70">
        <v>2210560756</v>
      </c>
      <c r="D509" s="75">
        <v>44593</v>
      </c>
      <c r="E509" s="19" t="s">
        <v>38</v>
      </c>
      <c r="F509" s="59">
        <v>747.93700000000001</v>
      </c>
      <c r="G509" s="19" t="s">
        <v>1336</v>
      </c>
    </row>
    <row r="510" spans="1:7" ht="38.25" x14ac:dyDescent="0.25">
      <c r="A510" s="3">
        <f t="shared" si="7"/>
        <v>503</v>
      </c>
      <c r="B510" s="72" t="s">
        <v>1324</v>
      </c>
      <c r="C510" s="70">
        <v>2210560756</v>
      </c>
      <c r="D510" s="75">
        <v>44593</v>
      </c>
      <c r="E510" s="19" t="s">
        <v>38</v>
      </c>
      <c r="F510" s="59">
        <v>741.93700000000001</v>
      </c>
      <c r="G510" s="19" t="s">
        <v>1336</v>
      </c>
    </row>
    <row r="511" spans="1:7" ht="38.25" x14ac:dyDescent="0.25">
      <c r="A511" s="3">
        <f t="shared" si="7"/>
        <v>504</v>
      </c>
      <c r="B511" s="72" t="s">
        <v>1325</v>
      </c>
      <c r="C511" s="70">
        <v>2210560756</v>
      </c>
      <c r="D511" s="75">
        <v>44593</v>
      </c>
      <c r="E511" s="19" t="s">
        <v>38</v>
      </c>
      <c r="F511" s="59">
        <v>364.07799999999997</v>
      </c>
      <c r="G511" s="19" t="s">
        <v>1336</v>
      </c>
    </row>
    <row r="512" spans="1:7" ht="51" x14ac:dyDescent="0.25">
      <c r="A512" s="3">
        <f t="shared" si="7"/>
        <v>505</v>
      </c>
      <c r="B512" s="72" t="s">
        <v>1337</v>
      </c>
      <c r="C512" s="70">
        <v>2210560756</v>
      </c>
      <c r="D512" s="75">
        <v>44593</v>
      </c>
      <c r="E512" s="19" t="s">
        <v>38</v>
      </c>
      <c r="F512" s="59">
        <v>670.93</v>
      </c>
      <c r="G512" s="19" t="s">
        <v>1336</v>
      </c>
    </row>
    <row r="513" spans="1:7" ht="38.25" x14ac:dyDescent="0.25">
      <c r="A513" s="3">
        <f t="shared" si="7"/>
        <v>506</v>
      </c>
      <c r="B513" s="72" t="s">
        <v>1326</v>
      </c>
      <c r="C513" s="70">
        <v>2210560756</v>
      </c>
      <c r="D513" s="75">
        <v>44593</v>
      </c>
      <c r="E513" s="19" t="s">
        <v>38</v>
      </c>
      <c r="F513" s="59">
        <v>711.59299999999996</v>
      </c>
      <c r="G513" s="19" t="s">
        <v>1336</v>
      </c>
    </row>
    <row r="514" spans="1:7" ht="38.25" x14ac:dyDescent="0.25">
      <c r="A514" s="3">
        <f t="shared" si="7"/>
        <v>507</v>
      </c>
      <c r="B514" s="72" t="s">
        <v>1327</v>
      </c>
      <c r="C514" s="70">
        <v>2210560756</v>
      </c>
      <c r="D514" s="75">
        <v>44593</v>
      </c>
      <c r="E514" s="19" t="s">
        <v>38</v>
      </c>
      <c r="F514" s="59">
        <v>998.05499999999995</v>
      </c>
      <c r="G514" s="19" t="s">
        <v>1336</v>
      </c>
    </row>
    <row r="515" spans="1:7" ht="38.25" x14ac:dyDescent="0.25">
      <c r="A515" s="3">
        <f t="shared" si="7"/>
        <v>508</v>
      </c>
      <c r="B515" s="72" t="s">
        <v>1328</v>
      </c>
      <c r="C515" s="70">
        <v>2210560756</v>
      </c>
      <c r="D515" s="75">
        <v>44593</v>
      </c>
      <c r="E515" s="19" t="s">
        <v>38</v>
      </c>
      <c r="F515" s="59">
        <v>999.70500000000004</v>
      </c>
      <c r="G515" s="19" t="s">
        <v>1336</v>
      </c>
    </row>
    <row r="516" spans="1:7" ht="38.25" x14ac:dyDescent="0.25">
      <c r="A516" s="3">
        <f t="shared" si="7"/>
        <v>509</v>
      </c>
      <c r="B516" s="72" t="s">
        <v>1329</v>
      </c>
      <c r="C516" s="70">
        <v>2210560756</v>
      </c>
      <c r="D516" s="75">
        <v>44593</v>
      </c>
      <c r="E516" s="19" t="s">
        <v>38</v>
      </c>
      <c r="F516" s="59">
        <v>976.72500000000002</v>
      </c>
      <c r="G516" s="19" t="s">
        <v>1336</v>
      </c>
    </row>
    <row r="517" spans="1:7" ht="38.25" x14ac:dyDescent="0.25">
      <c r="A517" s="3">
        <f t="shared" si="7"/>
        <v>510</v>
      </c>
      <c r="B517" s="68" t="s">
        <v>1330</v>
      </c>
      <c r="C517" s="70">
        <v>2210560756</v>
      </c>
      <c r="D517" s="75">
        <v>44593</v>
      </c>
      <c r="E517" s="19" t="s">
        <v>38</v>
      </c>
      <c r="F517" s="60">
        <v>535.89400000000001</v>
      </c>
      <c r="G517" s="19" t="s">
        <v>1336</v>
      </c>
    </row>
    <row r="518" spans="1:7" ht="38.25" x14ac:dyDescent="0.25">
      <c r="A518" s="3">
        <f t="shared" si="7"/>
        <v>511</v>
      </c>
      <c r="B518" s="68" t="s">
        <v>1331</v>
      </c>
      <c r="C518" s="70">
        <v>2210560756</v>
      </c>
      <c r="D518" s="75">
        <v>44593</v>
      </c>
      <c r="E518" s="19" t="s">
        <v>38</v>
      </c>
      <c r="F518" s="60">
        <v>887.73199999999997</v>
      </c>
      <c r="G518" s="19" t="s">
        <v>1336</v>
      </c>
    </row>
    <row r="519" spans="1:7" ht="38.25" x14ac:dyDescent="0.25">
      <c r="A519" s="3">
        <f t="shared" si="7"/>
        <v>512</v>
      </c>
      <c r="B519" s="69" t="s">
        <v>1332</v>
      </c>
      <c r="C519" s="70">
        <v>2210560756</v>
      </c>
      <c r="D519" s="75">
        <v>44593</v>
      </c>
      <c r="E519" s="19" t="s">
        <v>38</v>
      </c>
      <c r="F519" s="60">
        <v>881.93700000000001</v>
      </c>
      <c r="G519" s="19" t="s">
        <v>1336</v>
      </c>
    </row>
    <row r="520" spans="1:7" ht="38.25" x14ac:dyDescent="0.25">
      <c r="A520" s="3">
        <f t="shared" si="7"/>
        <v>513</v>
      </c>
      <c r="B520" s="69" t="s">
        <v>1333</v>
      </c>
      <c r="C520" s="70">
        <v>2210560756</v>
      </c>
      <c r="D520" s="75">
        <v>44593</v>
      </c>
      <c r="E520" s="19" t="s">
        <v>38</v>
      </c>
      <c r="F520" s="60">
        <v>64.78</v>
      </c>
      <c r="G520" s="19" t="s">
        <v>1336</v>
      </c>
    </row>
    <row r="521" spans="1:7" ht="38.25" x14ac:dyDescent="0.25">
      <c r="A521" s="3">
        <f t="shared" si="7"/>
        <v>514</v>
      </c>
      <c r="B521" s="73" t="s">
        <v>1334</v>
      </c>
      <c r="C521" s="70">
        <v>2210560756</v>
      </c>
      <c r="D521" s="75">
        <v>44593</v>
      </c>
      <c r="E521" s="19" t="s">
        <v>38</v>
      </c>
      <c r="F521" s="60">
        <v>198.98</v>
      </c>
      <c r="G521" s="19" t="s">
        <v>1336</v>
      </c>
    </row>
    <row r="522" spans="1:7" ht="38.25" x14ac:dyDescent="0.25">
      <c r="A522" s="3">
        <f t="shared" ref="A522:A585" si="8">A521+1</f>
        <v>515</v>
      </c>
      <c r="B522" s="73" t="s">
        <v>1335</v>
      </c>
      <c r="C522" s="70">
        <v>2210560756</v>
      </c>
      <c r="D522" s="75">
        <v>44593</v>
      </c>
      <c r="E522" s="19" t="s">
        <v>38</v>
      </c>
      <c r="F522" s="60">
        <v>34.880000000000003</v>
      </c>
      <c r="G522" s="19" t="s">
        <v>1336</v>
      </c>
    </row>
    <row r="523" spans="1:7" ht="25.5" x14ac:dyDescent="0.25">
      <c r="A523" s="3">
        <f t="shared" si="8"/>
        <v>516</v>
      </c>
      <c r="B523" s="1" t="s">
        <v>1338</v>
      </c>
      <c r="C523" s="3">
        <v>2210551531</v>
      </c>
      <c r="D523" s="10">
        <v>44835</v>
      </c>
      <c r="E523" s="1" t="s">
        <v>44</v>
      </c>
      <c r="F523" s="3">
        <v>2000</v>
      </c>
      <c r="G523" s="1" t="s">
        <v>1339</v>
      </c>
    </row>
    <row r="524" spans="1:7" ht="25.5" x14ac:dyDescent="0.25">
      <c r="A524" s="3">
        <f t="shared" si="8"/>
        <v>517</v>
      </c>
      <c r="B524" s="1" t="s">
        <v>1340</v>
      </c>
      <c r="C524" s="3">
        <v>2210551531</v>
      </c>
      <c r="D524" s="10">
        <v>44835</v>
      </c>
      <c r="E524" s="1" t="s">
        <v>44</v>
      </c>
      <c r="F524" s="3">
        <v>1000</v>
      </c>
      <c r="G524" s="1" t="s">
        <v>1339</v>
      </c>
    </row>
    <row r="525" spans="1:7" ht="25.5" x14ac:dyDescent="0.25">
      <c r="A525" s="3">
        <f t="shared" si="8"/>
        <v>518</v>
      </c>
      <c r="B525" s="1" t="s">
        <v>1341</v>
      </c>
      <c r="C525" s="3">
        <v>2210551531</v>
      </c>
      <c r="D525" s="10">
        <v>44835</v>
      </c>
      <c r="E525" s="1" t="s">
        <v>44</v>
      </c>
      <c r="F525" s="3">
        <v>2500</v>
      </c>
      <c r="G525" s="1" t="s">
        <v>1339</v>
      </c>
    </row>
    <row r="526" spans="1:7" ht="25.5" x14ac:dyDescent="0.25">
      <c r="A526" s="3">
        <f t="shared" si="8"/>
        <v>519</v>
      </c>
      <c r="B526" s="1" t="s">
        <v>1342</v>
      </c>
      <c r="C526" s="3">
        <v>2210551531</v>
      </c>
      <c r="D526" s="10">
        <v>44835</v>
      </c>
      <c r="E526" s="1" t="s">
        <v>44</v>
      </c>
      <c r="F526" s="3">
        <v>1758.92003</v>
      </c>
      <c r="G526" s="1" t="s">
        <v>1339</v>
      </c>
    </row>
    <row r="527" spans="1:7" ht="38.25" x14ac:dyDescent="0.25">
      <c r="A527" s="3">
        <f t="shared" si="8"/>
        <v>520</v>
      </c>
      <c r="B527" s="76" t="s">
        <v>1343</v>
      </c>
      <c r="C527" s="76">
        <v>2210560468</v>
      </c>
      <c r="D527" s="77">
        <v>44562</v>
      </c>
      <c r="E527" s="76" t="s">
        <v>250</v>
      </c>
      <c r="F527" s="79">
        <v>932</v>
      </c>
      <c r="G527" s="76" t="s">
        <v>1303</v>
      </c>
    </row>
    <row r="528" spans="1:7" ht="38.25" x14ac:dyDescent="0.25">
      <c r="A528" s="3">
        <f t="shared" si="8"/>
        <v>521</v>
      </c>
      <c r="B528" s="1" t="s">
        <v>1294</v>
      </c>
      <c r="C528" s="76">
        <v>2210560468</v>
      </c>
      <c r="D528" s="77">
        <v>44562</v>
      </c>
      <c r="E528" s="1" t="s">
        <v>38</v>
      </c>
      <c r="F528" s="58">
        <v>500</v>
      </c>
      <c r="G528" s="76" t="s">
        <v>1303</v>
      </c>
    </row>
    <row r="529" spans="1:7" ht="38.25" x14ac:dyDescent="0.25">
      <c r="A529" s="3">
        <f t="shared" si="8"/>
        <v>522</v>
      </c>
      <c r="B529" s="1" t="s">
        <v>1295</v>
      </c>
      <c r="C529" s="76">
        <v>2210560468</v>
      </c>
      <c r="D529" s="77">
        <v>44593</v>
      </c>
      <c r="E529" s="1" t="s">
        <v>38</v>
      </c>
      <c r="F529" s="58">
        <v>174</v>
      </c>
      <c r="G529" s="76" t="s">
        <v>1303</v>
      </c>
    </row>
    <row r="530" spans="1:7" ht="38.25" x14ac:dyDescent="0.25">
      <c r="A530" s="3">
        <f t="shared" si="8"/>
        <v>523</v>
      </c>
      <c r="B530" s="1" t="s">
        <v>1294</v>
      </c>
      <c r="C530" s="76">
        <v>2210560468</v>
      </c>
      <c r="D530" s="77">
        <v>44593</v>
      </c>
      <c r="E530" s="1" t="s">
        <v>38</v>
      </c>
      <c r="F530" s="58">
        <v>450</v>
      </c>
      <c r="G530" s="76" t="s">
        <v>1303</v>
      </c>
    </row>
    <row r="531" spans="1:7" ht="38.25" x14ac:dyDescent="0.25">
      <c r="A531" s="3">
        <f t="shared" si="8"/>
        <v>524</v>
      </c>
      <c r="B531" s="1" t="s">
        <v>1296</v>
      </c>
      <c r="C531" s="76">
        <v>2210560468</v>
      </c>
      <c r="D531" s="77">
        <v>44593</v>
      </c>
      <c r="E531" s="1" t="s">
        <v>38</v>
      </c>
      <c r="F531" s="58">
        <v>453</v>
      </c>
      <c r="G531" s="76" t="s">
        <v>1303</v>
      </c>
    </row>
    <row r="532" spans="1:7" ht="38.25" x14ac:dyDescent="0.25">
      <c r="A532" s="3">
        <f t="shared" si="8"/>
        <v>525</v>
      </c>
      <c r="B532" s="1" t="s">
        <v>178</v>
      </c>
      <c r="C532" s="76">
        <v>2210560468</v>
      </c>
      <c r="D532" s="77">
        <v>44621</v>
      </c>
      <c r="E532" s="1" t="s">
        <v>38</v>
      </c>
      <c r="F532" s="58">
        <v>500</v>
      </c>
      <c r="G532" s="76" t="s">
        <v>1303</v>
      </c>
    </row>
    <row r="533" spans="1:7" ht="38.25" x14ac:dyDescent="0.25">
      <c r="A533" s="3">
        <f t="shared" si="8"/>
        <v>526</v>
      </c>
      <c r="B533" s="1" t="s">
        <v>1297</v>
      </c>
      <c r="C533" s="76">
        <v>2210560468</v>
      </c>
      <c r="D533" s="77">
        <v>44621</v>
      </c>
      <c r="E533" s="1" t="s">
        <v>1300</v>
      </c>
      <c r="F533" s="58">
        <v>670</v>
      </c>
      <c r="G533" s="76" t="s">
        <v>1303</v>
      </c>
    </row>
    <row r="534" spans="1:7" ht="38.25" x14ac:dyDescent="0.25">
      <c r="A534" s="3">
        <f t="shared" si="8"/>
        <v>527</v>
      </c>
      <c r="B534" s="1" t="s">
        <v>1298</v>
      </c>
      <c r="C534" s="76">
        <v>2210560468</v>
      </c>
      <c r="D534" s="77">
        <v>44652</v>
      </c>
      <c r="E534" s="1" t="s">
        <v>38</v>
      </c>
      <c r="F534" s="58">
        <v>500</v>
      </c>
      <c r="G534" s="76" t="s">
        <v>1303</v>
      </c>
    </row>
    <row r="535" spans="1:7" ht="38.25" x14ac:dyDescent="0.25">
      <c r="A535" s="3">
        <f t="shared" si="8"/>
        <v>528</v>
      </c>
      <c r="B535" s="1" t="s">
        <v>1299</v>
      </c>
      <c r="C535" s="76">
        <v>2210560468</v>
      </c>
      <c r="D535" s="77">
        <v>44652</v>
      </c>
      <c r="E535" s="1" t="s">
        <v>1300</v>
      </c>
      <c r="F535" s="58">
        <v>707</v>
      </c>
      <c r="G535" s="76" t="s">
        <v>1303</v>
      </c>
    </row>
    <row r="536" spans="1:7" ht="38.25" x14ac:dyDescent="0.25">
      <c r="A536" s="3">
        <f t="shared" si="8"/>
        <v>529</v>
      </c>
      <c r="B536" s="1" t="s">
        <v>1301</v>
      </c>
      <c r="C536" s="76">
        <v>2210560468</v>
      </c>
      <c r="D536" s="78">
        <v>44652</v>
      </c>
      <c r="E536" s="1" t="s">
        <v>38</v>
      </c>
      <c r="F536" s="58">
        <v>500</v>
      </c>
      <c r="G536" s="76" t="s">
        <v>1303</v>
      </c>
    </row>
    <row r="537" spans="1:7" ht="38.25" x14ac:dyDescent="0.25">
      <c r="A537" s="3">
        <f t="shared" si="8"/>
        <v>530</v>
      </c>
      <c r="B537" s="1" t="s">
        <v>1298</v>
      </c>
      <c r="C537" s="76">
        <v>2210560468</v>
      </c>
      <c r="D537" s="77">
        <v>44805</v>
      </c>
      <c r="E537" s="1" t="s">
        <v>38</v>
      </c>
      <c r="F537" s="58">
        <v>500</v>
      </c>
      <c r="G537" s="76" t="s">
        <v>1303</v>
      </c>
    </row>
    <row r="538" spans="1:7" ht="38.25" x14ac:dyDescent="0.25">
      <c r="A538" s="3">
        <f t="shared" si="8"/>
        <v>531</v>
      </c>
      <c r="B538" s="1" t="s">
        <v>1302</v>
      </c>
      <c r="C538" s="76">
        <v>2210560468</v>
      </c>
      <c r="D538" s="77">
        <v>44835</v>
      </c>
      <c r="E538" s="1" t="s">
        <v>38</v>
      </c>
      <c r="F538" s="58">
        <v>500</v>
      </c>
      <c r="G538" s="76" t="s">
        <v>1303</v>
      </c>
    </row>
    <row r="539" spans="1:7" ht="38.25" x14ac:dyDescent="0.25">
      <c r="A539" s="3">
        <f t="shared" si="8"/>
        <v>532</v>
      </c>
      <c r="B539" s="98" t="s">
        <v>52</v>
      </c>
      <c r="C539" s="99">
        <v>2210566164</v>
      </c>
      <c r="D539" s="15">
        <v>44682</v>
      </c>
      <c r="E539" s="1" t="s">
        <v>1357</v>
      </c>
      <c r="F539" s="58">
        <v>350</v>
      </c>
      <c r="G539" s="1" t="s">
        <v>1359</v>
      </c>
    </row>
    <row r="540" spans="1:7" ht="38.25" x14ac:dyDescent="0.25">
      <c r="A540" s="3">
        <f t="shared" si="8"/>
        <v>533</v>
      </c>
      <c r="B540" s="98" t="s">
        <v>54</v>
      </c>
      <c r="C540" s="99">
        <v>2210566164</v>
      </c>
      <c r="D540" s="15">
        <v>44682</v>
      </c>
      <c r="E540" s="1" t="s">
        <v>1357</v>
      </c>
      <c r="F540" s="58">
        <v>950</v>
      </c>
      <c r="G540" s="1" t="s">
        <v>1359</v>
      </c>
    </row>
    <row r="541" spans="1:7" ht="38.25" x14ac:dyDescent="0.25">
      <c r="A541" s="3">
        <f t="shared" si="8"/>
        <v>534</v>
      </c>
      <c r="B541" s="98" t="s">
        <v>55</v>
      </c>
      <c r="C541" s="99">
        <v>2210566164</v>
      </c>
      <c r="D541" s="15">
        <v>44696</v>
      </c>
      <c r="E541" s="1" t="s">
        <v>1357</v>
      </c>
      <c r="F541" s="58">
        <v>900</v>
      </c>
      <c r="G541" s="1" t="s">
        <v>1359</v>
      </c>
    </row>
    <row r="542" spans="1:7" ht="38.25" x14ac:dyDescent="0.25">
      <c r="A542" s="3">
        <f t="shared" si="8"/>
        <v>535</v>
      </c>
      <c r="B542" s="98" t="s">
        <v>56</v>
      </c>
      <c r="C542" s="99">
        <v>2210566164</v>
      </c>
      <c r="D542" s="15">
        <v>44696</v>
      </c>
      <c r="E542" s="1" t="s">
        <v>1357</v>
      </c>
      <c r="F542" s="58">
        <v>900</v>
      </c>
      <c r="G542" s="1" t="s">
        <v>1359</v>
      </c>
    </row>
    <row r="543" spans="1:7" ht="38.25" x14ac:dyDescent="0.25">
      <c r="A543" s="3">
        <f t="shared" si="8"/>
        <v>536</v>
      </c>
      <c r="B543" s="98" t="s">
        <v>57</v>
      </c>
      <c r="C543" s="99">
        <v>2210566164</v>
      </c>
      <c r="D543" s="15">
        <v>44696</v>
      </c>
      <c r="E543" s="1" t="s">
        <v>1358</v>
      </c>
      <c r="F543" s="58">
        <v>1500</v>
      </c>
      <c r="G543" s="1" t="s">
        <v>1359</v>
      </c>
    </row>
    <row r="544" spans="1:7" ht="38.25" x14ac:dyDescent="0.25">
      <c r="A544" s="3">
        <f t="shared" si="8"/>
        <v>537</v>
      </c>
      <c r="B544" s="98" t="s">
        <v>58</v>
      </c>
      <c r="C544" s="99">
        <v>2210566164</v>
      </c>
      <c r="D544" s="15">
        <v>44696</v>
      </c>
      <c r="E544" s="1" t="s">
        <v>1358</v>
      </c>
      <c r="F544" s="58">
        <v>1500</v>
      </c>
      <c r="G544" s="1" t="s">
        <v>1359</v>
      </c>
    </row>
    <row r="545" spans="1:7" ht="38.25" x14ac:dyDescent="0.25">
      <c r="A545" s="3">
        <f t="shared" si="8"/>
        <v>538</v>
      </c>
      <c r="B545" s="98" t="s">
        <v>59</v>
      </c>
      <c r="C545" s="99">
        <v>2210566164</v>
      </c>
      <c r="D545" s="15">
        <v>44696</v>
      </c>
      <c r="E545" s="1" t="s">
        <v>1358</v>
      </c>
      <c r="F545" s="58">
        <v>1500</v>
      </c>
      <c r="G545" s="1" t="s">
        <v>1359</v>
      </c>
    </row>
    <row r="546" spans="1:7" ht="38.25" x14ac:dyDescent="0.25">
      <c r="A546" s="3">
        <f t="shared" si="8"/>
        <v>539</v>
      </c>
      <c r="B546" s="98" t="s">
        <v>60</v>
      </c>
      <c r="C546" s="99">
        <v>2210566164</v>
      </c>
      <c r="D546" s="15">
        <v>44696</v>
      </c>
      <c r="E546" s="1" t="s">
        <v>1357</v>
      </c>
      <c r="F546" s="58">
        <v>500</v>
      </c>
      <c r="G546" s="1" t="s">
        <v>1359</v>
      </c>
    </row>
    <row r="547" spans="1:7" ht="38.25" x14ac:dyDescent="0.25">
      <c r="A547" s="3">
        <f t="shared" si="8"/>
        <v>540</v>
      </c>
      <c r="B547" s="98" t="s">
        <v>61</v>
      </c>
      <c r="C547" s="99">
        <v>2210566164</v>
      </c>
      <c r="D547" s="15">
        <v>44696</v>
      </c>
      <c r="E547" s="1" t="s">
        <v>1358</v>
      </c>
      <c r="F547" s="58">
        <v>1000</v>
      </c>
      <c r="G547" s="1" t="s">
        <v>1359</v>
      </c>
    </row>
    <row r="548" spans="1:7" ht="38.25" x14ac:dyDescent="0.25">
      <c r="A548" s="3">
        <f t="shared" si="8"/>
        <v>541</v>
      </c>
      <c r="B548" s="98" t="s">
        <v>62</v>
      </c>
      <c r="C548" s="99">
        <v>2210566164</v>
      </c>
      <c r="D548" s="15">
        <v>44696</v>
      </c>
      <c r="E548" s="1" t="s">
        <v>1357</v>
      </c>
      <c r="F548" s="58">
        <v>990</v>
      </c>
      <c r="G548" s="1" t="s">
        <v>1359</v>
      </c>
    </row>
    <row r="549" spans="1:7" ht="38.25" x14ac:dyDescent="0.25">
      <c r="A549" s="3">
        <f t="shared" si="8"/>
        <v>542</v>
      </c>
      <c r="B549" s="98" t="s">
        <v>63</v>
      </c>
      <c r="C549" s="99">
        <v>2210566164</v>
      </c>
      <c r="D549" s="15">
        <v>44696</v>
      </c>
      <c r="E549" s="1" t="s">
        <v>1357</v>
      </c>
      <c r="F549" s="58">
        <v>500</v>
      </c>
      <c r="G549" s="1" t="s">
        <v>1359</v>
      </c>
    </row>
    <row r="550" spans="1:7" ht="38.25" x14ac:dyDescent="0.25">
      <c r="A550" s="3">
        <f t="shared" si="8"/>
        <v>543</v>
      </c>
      <c r="B550" s="98" t="s">
        <v>64</v>
      </c>
      <c r="C550" s="99">
        <v>2210566164</v>
      </c>
      <c r="D550" s="15">
        <v>44696</v>
      </c>
      <c r="E550" s="1" t="s">
        <v>1357</v>
      </c>
      <c r="F550" s="58">
        <v>250</v>
      </c>
      <c r="G550" s="1" t="s">
        <v>1359</v>
      </c>
    </row>
    <row r="551" spans="1:7" ht="38.25" x14ac:dyDescent="0.25">
      <c r="A551" s="3">
        <f t="shared" si="8"/>
        <v>544</v>
      </c>
      <c r="B551" s="98" t="s">
        <v>65</v>
      </c>
      <c r="C551" s="99">
        <v>2210566164</v>
      </c>
      <c r="D551" s="15">
        <v>44774</v>
      </c>
      <c r="E551" s="1" t="s">
        <v>1358</v>
      </c>
      <c r="F551" s="58">
        <v>2000</v>
      </c>
      <c r="G551" s="1" t="s">
        <v>1359</v>
      </c>
    </row>
    <row r="552" spans="1:7" ht="38.25" x14ac:dyDescent="0.25">
      <c r="A552" s="3">
        <f t="shared" si="8"/>
        <v>545</v>
      </c>
      <c r="B552" s="98" t="s">
        <v>55</v>
      </c>
      <c r="C552" s="99">
        <v>2210566164</v>
      </c>
      <c r="D552" s="15">
        <v>44866</v>
      </c>
      <c r="E552" s="1" t="s">
        <v>1357</v>
      </c>
      <c r="F552" s="58">
        <v>900</v>
      </c>
      <c r="G552" s="1" t="s">
        <v>1359</v>
      </c>
    </row>
    <row r="553" spans="1:7" ht="38.25" x14ac:dyDescent="0.25">
      <c r="A553" s="3">
        <f t="shared" si="8"/>
        <v>546</v>
      </c>
      <c r="B553" s="98" t="s">
        <v>56</v>
      </c>
      <c r="C553" s="99">
        <v>2210566164</v>
      </c>
      <c r="D553" s="15">
        <v>44866</v>
      </c>
      <c r="E553" s="1" t="s">
        <v>1357</v>
      </c>
      <c r="F553" s="58">
        <v>900</v>
      </c>
      <c r="G553" s="1" t="s">
        <v>1359</v>
      </c>
    </row>
    <row r="554" spans="1:7" ht="38.25" x14ac:dyDescent="0.25">
      <c r="A554" s="3">
        <f t="shared" si="8"/>
        <v>547</v>
      </c>
      <c r="B554" s="98" t="s">
        <v>57</v>
      </c>
      <c r="C554" s="99">
        <v>2210566164</v>
      </c>
      <c r="D554" s="15">
        <v>44866</v>
      </c>
      <c r="E554" s="1" t="s">
        <v>1358</v>
      </c>
      <c r="F554" s="58">
        <v>1500</v>
      </c>
      <c r="G554" s="1" t="s">
        <v>1359</v>
      </c>
    </row>
    <row r="555" spans="1:7" ht="38.25" x14ac:dyDescent="0.25">
      <c r="A555" s="3">
        <f t="shared" si="8"/>
        <v>548</v>
      </c>
      <c r="B555" s="98" t="s">
        <v>58</v>
      </c>
      <c r="C555" s="99">
        <v>2210566164</v>
      </c>
      <c r="D555" s="15">
        <v>44866</v>
      </c>
      <c r="E555" s="1" t="s">
        <v>1358</v>
      </c>
      <c r="F555" s="58">
        <v>1500</v>
      </c>
      <c r="G555" s="1" t="s">
        <v>1359</v>
      </c>
    </row>
    <row r="556" spans="1:7" ht="38.25" x14ac:dyDescent="0.25">
      <c r="A556" s="3">
        <f t="shared" si="8"/>
        <v>549</v>
      </c>
      <c r="B556" s="98" t="s">
        <v>59</v>
      </c>
      <c r="C556" s="99">
        <v>2210566164</v>
      </c>
      <c r="D556" s="15">
        <v>44866</v>
      </c>
      <c r="E556" s="1" t="s">
        <v>1358</v>
      </c>
      <c r="F556" s="58">
        <v>1500</v>
      </c>
      <c r="G556" s="1" t="s">
        <v>1359</v>
      </c>
    </row>
    <row r="557" spans="1:7" ht="38.25" x14ac:dyDescent="0.25">
      <c r="A557" s="3">
        <f t="shared" si="8"/>
        <v>550</v>
      </c>
      <c r="B557" s="98" t="s">
        <v>60</v>
      </c>
      <c r="C557" s="99">
        <v>2210566164</v>
      </c>
      <c r="D557" s="15">
        <v>44866</v>
      </c>
      <c r="E557" s="1" t="s">
        <v>1357</v>
      </c>
      <c r="F557" s="58">
        <v>500</v>
      </c>
      <c r="G557" s="1" t="s">
        <v>1359</v>
      </c>
    </row>
    <row r="558" spans="1:7" ht="38.25" x14ac:dyDescent="0.25">
      <c r="A558" s="3">
        <f t="shared" si="8"/>
        <v>551</v>
      </c>
      <c r="B558" s="98" t="s">
        <v>61</v>
      </c>
      <c r="C558" s="99">
        <v>2210566164</v>
      </c>
      <c r="D558" s="15">
        <v>44866</v>
      </c>
      <c r="E558" s="1" t="s">
        <v>1358</v>
      </c>
      <c r="F558" s="58">
        <v>1000</v>
      </c>
      <c r="G558" s="1" t="s">
        <v>1359</v>
      </c>
    </row>
    <row r="559" spans="1:7" ht="38.25" x14ac:dyDescent="0.25">
      <c r="A559" s="3">
        <f t="shared" si="8"/>
        <v>552</v>
      </c>
      <c r="B559" s="98" t="s">
        <v>62</v>
      </c>
      <c r="C559" s="99">
        <v>2210566164</v>
      </c>
      <c r="D559" s="15">
        <v>44866</v>
      </c>
      <c r="E559" s="1" t="s">
        <v>1357</v>
      </c>
      <c r="F559" s="58">
        <v>990</v>
      </c>
      <c r="G559" s="1" t="s">
        <v>1359</v>
      </c>
    </row>
    <row r="560" spans="1:7" ht="38.25" x14ac:dyDescent="0.25">
      <c r="A560" s="3">
        <f t="shared" si="8"/>
        <v>553</v>
      </c>
      <c r="B560" s="98" t="s">
        <v>63</v>
      </c>
      <c r="C560" s="99">
        <v>2210566164</v>
      </c>
      <c r="D560" s="15">
        <v>44866</v>
      </c>
      <c r="E560" s="1" t="s">
        <v>1357</v>
      </c>
      <c r="F560" s="58">
        <v>500</v>
      </c>
      <c r="G560" s="1" t="s">
        <v>1359</v>
      </c>
    </row>
    <row r="561" spans="1:7" ht="38.25" x14ac:dyDescent="0.25">
      <c r="A561" s="3">
        <f t="shared" si="8"/>
        <v>554</v>
      </c>
      <c r="B561" s="98" t="s">
        <v>64</v>
      </c>
      <c r="C561" s="99">
        <v>2210566164</v>
      </c>
      <c r="D561" s="15">
        <v>44866</v>
      </c>
      <c r="E561" s="1" t="s">
        <v>1357</v>
      </c>
      <c r="F561" s="58">
        <v>250</v>
      </c>
      <c r="G561" s="1" t="s">
        <v>1359</v>
      </c>
    </row>
    <row r="562" spans="1:7" ht="38.25" x14ac:dyDescent="0.25">
      <c r="A562" s="3">
        <f t="shared" si="8"/>
        <v>555</v>
      </c>
      <c r="B562" s="98" t="s">
        <v>52</v>
      </c>
      <c r="C562" s="99">
        <v>2210566164</v>
      </c>
      <c r="D562" s="15">
        <v>45047</v>
      </c>
      <c r="E562" s="1" t="s">
        <v>1357</v>
      </c>
      <c r="F562" s="58">
        <v>350</v>
      </c>
      <c r="G562" s="1" t="s">
        <v>1359</v>
      </c>
    </row>
    <row r="563" spans="1:7" ht="38.25" x14ac:dyDescent="0.25">
      <c r="A563" s="3">
        <f t="shared" si="8"/>
        <v>556</v>
      </c>
      <c r="B563" s="98" t="s">
        <v>54</v>
      </c>
      <c r="C563" s="99">
        <v>2210566164</v>
      </c>
      <c r="D563" s="15">
        <v>45061</v>
      </c>
      <c r="E563" s="1" t="s">
        <v>1357</v>
      </c>
      <c r="F563" s="58">
        <v>950</v>
      </c>
      <c r="G563" s="1" t="s">
        <v>1359</v>
      </c>
    </row>
    <row r="564" spans="1:7" ht="38.25" x14ac:dyDescent="0.25">
      <c r="A564" s="3">
        <f t="shared" si="8"/>
        <v>557</v>
      </c>
      <c r="B564" s="98" t="s">
        <v>55</v>
      </c>
      <c r="C564" s="99">
        <v>2210566164</v>
      </c>
      <c r="D564" s="15">
        <v>45066</v>
      </c>
      <c r="E564" s="1" t="s">
        <v>1357</v>
      </c>
      <c r="F564" s="58">
        <v>900</v>
      </c>
      <c r="G564" s="1" t="s">
        <v>1359</v>
      </c>
    </row>
    <row r="565" spans="1:7" ht="38.25" x14ac:dyDescent="0.25">
      <c r="A565" s="3">
        <f t="shared" si="8"/>
        <v>558</v>
      </c>
      <c r="B565" s="98" t="s">
        <v>56</v>
      </c>
      <c r="C565" s="99">
        <v>2210566164</v>
      </c>
      <c r="D565" s="15">
        <v>45066</v>
      </c>
      <c r="E565" s="1" t="s">
        <v>1357</v>
      </c>
      <c r="F565" s="58">
        <v>900</v>
      </c>
      <c r="G565" s="1" t="s">
        <v>1359</v>
      </c>
    </row>
    <row r="566" spans="1:7" ht="38.25" x14ac:dyDescent="0.25">
      <c r="A566" s="3">
        <f t="shared" si="8"/>
        <v>559</v>
      </c>
      <c r="B566" s="98" t="s">
        <v>57</v>
      </c>
      <c r="C566" s="99">
        <v>2210566164</v>
      </c>
      <c r="D566" s="15">
        <v>45066</v>
      </c>
      <c r="E566" s="1" t="s">
        <v>1358</v>
      </c>
      <c r="F566" s="58">
        <v>1500</v>
      </c>
      <c r="G566" s="1" t="s">
        <v>1359</v>
      </c>
    </row>
    <row r="567" spans="1:7" ht="38.25" x14ac:dyDescent="0.25">
      <c r="A567" s="3">
        <f t="shared" si="8"/>
        <v>560</v>
      </c>
      <c r="B567" s="98" t="s">
        <v>58</v>
      </c>
      <c r="C567" s="99">
        <v>2210566164</v>
      </c>
      <c r="D567" s="15">
        <v>45066</v>
      </c>
      <c r="E567" s="1" t="s">
        <v>1358</v>
      </c>
      <c r="F567" s="58">
        <v>1500</v>
      </c>
      <c r="G567" s="1" t="s">
        <v>1359</v>
      </c>
    </row>
    <row r="568" spans="1:7" ht="38.25" x14ac:dyDescent="0.25">
      <c r="A568" s="3">
        <f t="shared" si="8"/>
        <v>561</v>
      </c>
      <c r="B568" s="98" t="s">
        <v>59</v>
      </c>
      <c r="C568" s="99">
        <v>2210566164</v>
      </c>
      <c r="D568" s="15">
        <v>45066</v>
      </c>
      <c r="E568" s="1" t="s">
        <v>1358</v>
      </c>
      <c r="F568" s="58">
        <v>1500</v>
      </c>
      <c r="G568" s="1" t="s">
        <v>1359</v>
      </c>
    </row>
    <row r="569" spans="1:7" ht="38.25" x14ac:dyDescent="0.25">
      <c r="A569" s="3">
        <f t="shared" si="8"/>
        <v>562</v>
      </c>
      <c r="B569" s="98" t="s">
        <v>60</v>
      </c>
      <c r="C569" s="99">
        <v>2210566164</v>
      </c>
      <c r="D569" s="15">
        <v>45066</v>
      </c>
      <c r="E569" s="1" t="s">
        <v>1357</v>
      </c>
      <c r="F569" s="58">
        <v>500</v>
      </c>
      <c r="G569" s="1" t="s">
        <v>1359</v>
      </c>
    </row>
    <row r="570" spans="1:7" ht="38.25" x14ac:dyDescent="0.25">
      <c r="A570" s="3">
        <f t="shared" si="8"/>
        <v>563</v>
      </c>
      <c r="B570" s="98" t="s">
        <v>61</v>
      </c>
      <c r="C570" s="99">
        <v>2210566164</v>
      </c>
      <c r="D570" s="15">
        <v>45066</v>
      </c>
      <c r="E570" s="1" t="s">
        <v>1358</v>
      </c>
      <c r="F570" s="58">
        <v>1000</v>
      </c>
      <c r="G570" s="1" t="s">
        <v>1359</v>
      </c>
    </row>
    <row r="571" spans="1:7" ht="38.25" x14ac:dyDescent="0.25">
      <c r="A571" s="3">
        <f t="shared" si="8"/>
        <v>564</v>
      </c>
      <c r="B571" s="98" t="s">
        <v>62</v>
      </c>
      <c r="C571" s="99">
        <v>2210566164</v>
      </c>
      <c r="D571" s="15">
        <v>45066</v>
      </c>
      <c r="E571" s="1" t="s">
        <v>1357</v>
      </c>
      <c r="F571" s="58">
        <v>990</v>
      </c>
      <c r="G571" s="1" t="s">
        <v>1359</v>
      </c>
    </row>
    <row r="572" spans="1:7" ht="38.25" x14ac:dyDescent="0.25">
      <c r="A572" s="3">
        <f t="shared" si="8"/>
        <v>565</v>
      </c>
      <c r="B572" s="98" t="s">
        <v>63</v>
      </c>
      <c r="C572" s="99">
        <v>2210566164</v>
      </c>
      <c r="D572" s="15">
        <v>45066</v>
      </c>
      <c r="E572" s="1" t="s">
        <v>1357</v>
      </c>
      <c r="F572" s="58">
        <v>500</v>
      </c>
      <c r="G572" s="1" t="s">
        <v>1359</v>
      </c>
    </row>
    <row r="573" spans="1:7" ht="38.25" x14ac:dyDescent="0.25">
      <c r="A573" s="3">
        <f t="shared" si="8"/>
        <v>566</v>
      </c>
      <c r="B573" s="98" t="s">
        <v>64</v>
      </c>
      <c r="C573" s="99">
        <v>2210566164</v>
      </c>
      <c r="D573" s="15">
        <v>45066</v>
      </c>
      <c r="E573" s="1" t="s">
        <v>1357</v>
      </c>
      <c r="F573" s="58">
        <v>250</v>
      </c>
      <c r="G573" s="1" t="s">
        <v>1359</v>
      </c>
    </row>
    <row r="574" spans="1:7" ht="38.25" x14ac:dyDescent="0.25">
      <c r="A574" s="3">
        <f t="shared" si="8"/>
        <v>567</v>
      </c>
      <c r="B574" s="98" t="s">
        <v>65</v>
      </c>
      <c r="C574" s="99">
        <v>2210566164</v>
      </c>
      <c r="D574" s="15">
        <v>45139</v>
      </c>
      <c r="E574" s="1" t="s">
        <v>1358</v>
      </c>
      <c r="F574" s="58">
        <v>2200</v>
      </c>
      <c r="G574" s="1" t="s">
        <v>1359</v>
      </c>
    </row>
    <row r="575" spans="1:7" ht="38.25" x14ac:dyDescent="0.25">
      <c r="A575" s="3">
        <f t="shared" si="8"/>
        <v>568</v>
      </c>
      <c r="B575" s="98" t="s">
        <v>55</v>
      </c>
      <c r="C575" s="99">
        <v>2210566164</v>
      </c>
      <c r="D575" s="15">
        <v>45231</v>
      </c>
      <c r="E575" s="1" t="s">
        <v>1357</v>
      </c>
      <c r="F575" s="58">
        <v>950</v>
      </c>
      <c r="G575" s="1" t="s">
        <v>1359</v>
      </c>
    </row>
    <row r="576" spans="1:7" ht="38.25" x14ac:dyDescent="0.25">
      <c r="A576" s="3">
        <f t="shared" si="8"/>
        <v>569</v>
      </c>
      <c r="B576" s="98" t="s">
        <v>56</v>
      </c>
      <c r="C576" s="99">
        <v>2210566164</v>
      </c>
      <c r="D576" s="15">
        <v>45231</v>
      </c>
      <c r="E576" s="1" t="s">
        <v>1357</v>
      </c>
      <c r="F576" s="58">
        <v>950</v>
      </c>
      <c r="G576" s="1" t="s">
        <v>1359</v>
      </c>
    </row>
    <row r="577" spans="1:7" ht="38.25" x14ac:dyDescent="0.25">
      <c r="A577" s="3">
        <f t="shared" si="8"/>
        <v>570</v>
      </c>
      <c r="B577" s="98" t="s">
        <v>57</v>
      </c>
      <c r="C577" s="99">
        <v>2210566164</v>
      </c>
      <c r="D577" s="15">
        <v>45231</v>
      </c>
      <c r="E577" s="1" t="s">
        <v>1358</v>
      </c>
      <c r="F577" s="58">
        <v>1600</v>
      </c>
      <c r="G577" s="1" t="s">
        <v>1359</v>
      </c>
    </row>
    <row r="578" spans="1:7" ht="38.25" x14ac:dyDescent="0.25">
      <c r="A578" s="3">
        <f t="shared" si="8"/>
        <v>571</v>
      </c>
      <c r="B578" s="98" t="s">
        <v>58</v>
      </c>
      <c r="C578" s="99">
        <v>2210566164</v>
      </c>
      <c r="D578" s="15">
        <v>45231</v>
      </c>
      <c r="E578" s="1" t="s">
        <v>1358</v>
      </c>
      <c r="F578" s="58">
        <v>1600</v>
      </c>
      <c r="G578" s="1" t="s">
        <v>1359</v>
      </c>
    </row>
    <row r="579" spans="1:7" ht="38.25" x14ac:dyDescent="0.25">
      <c r="A579" s="3">
        <f t="shared" si="8"/>
        <v>572</v>
      </c>
      <c r="B579" s="98" t="s">
        <v>59</v>
      </c>
      <c r="C579" s="99">
        <v>2210566164</v>
      </c>
      <c r="D579" s="15">
        <v>45231</v>
      </c>
      <c r="E579" s="1" t="s">
        <v>1358</v>
      </c>
      <c r="F579" s="58">
        <v>1600</v>
      </c>
      <c r="G579" s="1" t="s">
        <v>1359</v>
      </c>
    </row>
    <row r="580" spans="1:7" ht="38.25" x14ac:dyDescent="0.25">
      <c r="A580" s="3">
        <f t="shared" si="8"/>
        <v>573</v>
      </c>
      <c r="B580" s="98" t="s">
        <v>60</v>
      </c>
      <c r="C580" s="99">
        <v>2210566164</v>
      </c>
      <c r="D580" s="15">
        <v>45231</v>
      </c>
      <c r="E580" s="1" t="s">
        <v>1357</v>
      </c>
      <c r="F580" s="58">
        <v>600</v>
      </c>
      <c r="G580" s="1" t="s">
        <v>1359</v>
      </c>
    </row>
    <row r="581" spans="1:7" ht="38.25" x14ac:dyDescent="0.25">
      <c r="A581" s="3">
        <f t="shared" si="8"/>
        <v>574</v>
      </c>
      <c r="B581" s="98" t="s">
        <v>61</v>
      </c>
      <c r="C581" s="99">
        <v>2210566164</v>
      </c>
      <c r="D581" s="15">
        <v>45231</v>
      </c>
      <c r="E581" s="1" t="s">
        <v>1358</v>
      </c>
      <c r="F581" s="58">
        <v>1100</v>
      </c>
      <c r="G581" s="1" t="s">
        <v>1359</v>
      </c>
    </row>
    <row r="582" spans="1:7" ht="38.25" x14ac:dyDescent="0.25">
      <c r="A582" s="3">
        <f t="shared" si="8"/>
        <v>575</v>
      </c>
      <c r="B582" s="98" t="s">
        <v>62</v>
      </c>
      <c r="C582" s="99">
        <v>2210566164</v>
      </c>
      <c r="D582" s="15">
        <v>45231</v>
      </c>
      <c r="E582" s="1" t="s">
        <v>1357</v>
      </c>
      <c r="F582" s="58">
        <v>990</v>
      </c>
      <c r="G582" s="1" t="s">
        <v>1359</v>
      </c>
    </row>
    <row r="583" spans="1:7" ht="38.25" x14ac:dyDescent="0.25">
      <c r="A583" s="3">
        <f t="shared" si="8"/>
        <v>576</v>
      </c>
      <c r="B583" s="98" t="s">
        <v>63</v>
      </c>
      <c r="C583" s="99">
        <v>2210566164</v>
      </c>
      <c r="D583" s="15">
        <v>45231</v>
      </c>
      <c r="E583" s="1" t="s">
        <v>1357</v>
      </c>
      <c r="F583" s="58">
        <v>600</v>
      </c>
      <c r="G583" s="1" t="s">
        <v>1359</v>
      </c>
    </row>
    <row r="584" spans="1:7" ht="38.25" x14ac:dyDescent="0.25">
      <c r="A584" s="3">
        <f t="shared" si="8"/>
        <v>577</v>
      </c>
      <c r="B584" s="98" t="s">
        <v>64</v>
      </c>
      <c r="C584" s="99">
        <v>2210566164</v>
      </c>
      <c r="D584" s="15">
        <v>45231</v>
      </c>
      <c r="E584" s="1" t="s">
        <v>1357</v>
      </c>
      <c r="F584" s="58">
        <v>300</v>
      </c>
      <c r="G584" s="1" t="s">
        <v>1359</v>
      </c>
    </row>
    <row r="585" spans="1:7" ht="38.25" x14ac:dyDescent="0.25">
      <c r="A585" s="3">
        <f t="shared" si="8"/>
        <v>578</v>
      </c>
      <c r="B585" s="98" t="s">
        <v>52</v>
      </c>
      <c r="C585" s="99">
        <v>2210566164</v>
      </c>
      <c r="D585" s="15">
        <v>45413</v>
      </c>
      <c r="E585" s="1" t="s">
        <v>1357</v>
      </c>
      <c r="F585" s="58">
        <v>350</v>
      </c>
      <c r="G585" s="1" t="s">
        <v>1359</v>
      </c>
    </row>
    <row r="586" spans="1:7" ht="38.25" x14ac:dyDescent="0.25">
      <c r="A586" s="3">
        <f t="shared" ref="A586:A606" si="9">A585+1</f>
        <v>579</v>
      </c>
      <c r="B586" s="98" t="s">
        <v>54</v>
      </c>
      <c r="C586" s="99">
        <v>2210566164</v>
      </c>
      <c r="D586" s="15">
        <v>45427</v>
      </c>
      <c r="E586" s="1" t="s">
        <v>1357</v>
      </c>
      <c r="F586" s="58">
        <v>950</v>
      </c>
      <c r="G586" s="1" t="s">
        <v>1359</v>
      </c>
    </row>
    <row r="587" spans="1:7" ht="38.25" x14ac:dyDescent="0.25">
      <c r="A587" s="3">
        <f t="shared" si="9"/>
        <v>580</v>
      </c>
      <c r="B587" s="98" t="s">
        <v>55</v>
      </c>
      <c r="C587" s="99">
        <v>2210566164</v>
      </c>
      <c r="D587" s="15">
        <v>45432</v>
      </c>
      <c r="E587" s="1" t="s">
        <v>1357</v>
      </c>
      <c r="F587" s="58">
        <v>950</v>
      </c>
      <c r="G587" s="1" t="s">
        <v>1359</v>
      </c>
    </row>
    <row r="588" spans="1:7" ht="38.25" x14ac:dyDescent="0.25">
      <c r="A588" s="3">
        <f t="shared" si="9"/>
        <v>581</v>
      </c>
      <c r="B588" s="98" t="s">
        <v>56</v>
      </c>
      <c r="C588" s="99">
        <v>2210566164</v>
      </c>
      <c r="D588" s="15">
        <v>45432</v>
      </c>
      <c r="E588" s="1" t="s">
        <v>1357</v>
      </c>
      <c r="F588" s="58">
        <v>950</v>
      </c>
      <c r="G588" s="1" t="s">
        <v>1359</v>
      </c>
    </row>
    <row r="589" spans="1:7" ht="38.25" x14ac:dyDescent="0.25">
      <c r="A589" s="3">
        <f t="shared" si="9"/>
        <v>582</v>
      </c>
      <c r="B589" s="98" t="s">
        <v>57</v>
      </c>
      <c r="C589" s="99">
        <v>2210566164</v>
      </c>
      <c r="D589" s="15">
        <v>45432</v>
      </c>
      <c r="E589" s="1" t="s">
        <v>1358</v>
      </c>
      <c r="F589" s="58">
        <v>1600</v>
      </c>
      <c r="G589" s="1" t="s">
        <v>1359</v>
      </c>
    </row>
    <row r="590" spans="1:7" ht="38.25" x14ac:dyDescent="0.25">
      <c r="A590" s="3">
        <f t="shared" si="9"/>
        <v>583</v>
      </c>
      <c r="B590" s="98" t="s">
        <v>58</v>
      </c>
      <c r="C590" s="99">
        <v>2210566164</v>
      </c>
      <c r="D590" s="15">
        <v>45432</v>
      </c>
      <c r="E590" s="1" t="s">
        <v>1358</v>
      </c>
      <c r="F590" s="58">
        <v>1600</v>
      </c>
      <c r="G590" s="1" t="s">
        <v>1359</v>
      </c>
    </row>
    <row r="591" spans="1:7" ht="38.25" x14ac:dyDescent="0.25">
      <c r="A591" s="3">
        <f t="shared" si="9"/>
        <v>584</v>
      </c>
      <c r="B591" s="98" t="s">
        <v>59</v>
      </c>
      <c r="C591" s="99">
        <v>2210566164</v>
      </c>
      <c r="D591" s="15">
        <v>45432</v>
      </c>
      <c r="E591" s="1" t="s">
        <v>1358</v>
      </c>
      <c r="F591" s="58">
        <v>1600</v>
      </c>
      <c r="G591" s="1" t="s">
        <v>1359</v>
      </c>
    </row>
    <row r="592" spans="1:7" ht="38.25" x14ac:dyDescent="0.25">
      <c r="A592" s="3">
        <f t="shared" si="9"/>
        <v>585</v>
      </c>
      <c r="B592" s="98" t="s">
        <v>60</v>
      </c>
      <c r="C592" s="99">
        <v>2210566164</v>
      </c>
      <c r="D592" s="15">
        <v>45432</v>
      </c>
      <c r="E592" s="1" t="s">
        <v>1357</v>
      </c>
      <c r="F592" s="58">
        <v>600</v>
      </c>
      <c r="G592" s="1" t="s">
        <v>1359</v>
      </c>
    </row>
    <row r="593" spans="1:7" ht="38.25" x14ac:dyDescent="0.25">
      <c r="A593" s="3">
        <f t="shared" si="9"/>
        <v>586</v>
      </c>
      <c r="B593" s="98" t="s">
        <v>61</v>
      </c>
      <c r="C593" s="99">
        <v>2210566164</v>
      </c>
      <c r="D593" s="15">
        <v>45432</v>
      </c>
      <c r="E593" s="1" t="s">
        <v>1358</v>
      </c>
      <c r="F593" s="58">
        <v>1100</v>
      </c>
      <c r="G593" s="1" t="s">
        <v>1359</v>
      </c>
    </row>
    <row r="594" spans="1:7" ht="38.25" x14ac:dyDescent="0.25">
      <c r="A594" s="3">
        <f t="shared" si="9"/>
        <v>587</v>
      </c>
      <c r="B594" s="98" t="s">
        <v>62</v>
      </c>
      <c r="C594" s="99">
        <v>2210566164</v>
      </c>
      <c r="D594" s="15">
        <v>45432</v>
      </c>
      <c r="E594" s="1" t="s">
        <v>1357</v>
      </c>
      <c r="F594" s="58">
        <v>990</v>
      </c>
      <c r="G594" s="1" t="s">
        <v>1359</v>
      </c>
    </row>
    <row r="595" spans="1:7" ht="38.25" x14ac:dyDescent="0.25">
      <c r="A595" s="3">
        <f t="shared" si="9"/>
        <v>588</v>
      </c>
      <c r="B595" s="98" t="s">
        <v>63</v>
      </c>
      <c r="C595" s="99">
        <v>2210566164</v>
      </c>
      <c r="D595" s="15">
        <v>45432</v>
      </c>
      <c r="E595" s="1" t="s">
        <v>1357</v>
      </c>
      <c r="F595" s="58">
        <v>600</v>
      </c>
      <c r="G595" s="1" t="s">
        <v>1359</v>
      </c>
    </row>
    <row r="596" spans="1:7" ht="38.25" x14ac:dyDescent="0.25">
      <c r="A596" s="3">
        <f t="shared" si="9"/>
        <v>589</v>
      </c>
      <c r="B596" s="98" t="s">
        <v>64</v>
      </c>
      <c r="C596" s="99">
        <v>2210566164</v>
      </c>
      <c r="D596" s="15">
        <v>45432</v>
      </c>
      <c r="E596" s="1" t="s">
        <v>1357</v>
      </c>
      <c r="F596" s="58">
        <v>300</v>
      </c>
      <c r="G596" s="1" t="s">
        <v>1359</v>
      </c>
    </row>
    <row r="597" spans="1:7" ht="38.25" x14ac:dyDescent="0.25">
      <c r="A597" s="3">
        <f t="shared" si="9"/>
        <v>590</v>
      </c>
      <c r="B597" s="98" t="s">
        <v>65</v>
      </c>
      <c r="C597" s="99">
        <v>2210566164</v>
      </c>
      <c r="D597" s="15">
        <v>45505</v>
      </c>
      <c r="E597" s="1" t="s">
        <v>1358</v>
      </c>
      <c r="F597" s="58">
        <v>2500</v>
      </c>
      <c r="G597" s="1" t="s">
        <v>1359</v>
      </c>
    </row>
    <row r="598" spans="1:7" ht="25.5" x14ac:dyDescent="0.25">
      <c r="A598" s="3">
        <f t="shared" si="9"/>
        <v>591</v>
      </c>
      <c r="B598" s="127" t="s">
        <v>1550</v>
      </c>
      <c r="C598" s="126">
        <v>2210559270</v>
      </c>
      <c r="D598" s="131">
        <v>44562</v>
      </c>
      <c r="E598" s="1" t="s">
        <v>1357</v>
      </c>
      <c r="F598" s="128">
        <v>173.5882</v>
      </c>
      <c r="G598" s="127" t="s">
        <v>1544</v>
      </c>
    </row>
    <row r="599" spans="1:7" ht="25.5" x14ac:dyDescent="0.25">
      <c r="A599" s="3">
        <f t="shared" si="9"/>
        <v>592</v>
      </c>
      <c r="B599" s="127" t="s">
        <v>1551</v>
      </c>
      <c r="C599" s="126">
        <v>2210559270</v>
      </c>
      <c r="D599" s="131">
        <v>44621</v>
      </c>
      <c r="E599" s="1" t="s">
        <v>1357</v>
      </c>
      <c r="F599" s="128">
        <v>272.15660000000003</v>
      </c>
      <c r="G599" s="127" t="s">
        <v>1544</v>
      </c>
    </row>
    <row r="600" spans="1:7" ht="25.5" x14ac:dyDescent="0.25">
      <c r="A600" s="3">
        <f t="shared" si="9"/>
        <v>593</v>
      </c>
      <c r="B600" s="133" t="s">
        <v>1552</v>
      </c>
      <c r="C600" s="126">
        <v>2210559270</v>
      </c>
      <c r="D600" s="132">
        <v>44713</v>
      </c>
      <c r="E600" s="1" t="s">
        <v>1357</v>
      </c>
      <c r="F600" s="128">
        <v>278.68400000000003</v>
      </c>
      <c r="G600" s="127" t="s">
        <v>1544</v>
      </c>
    </row>
    <row r="601" spans="1:7" ht="25.5" x14ac:dyDescent="0.25">
      <c r="A601" s="3">
        <f t="shared" si="9"/>
        <v>594</v>
      </c>
      <c r="B601" s="133" t="s">
        <v>1549</v>
      </c>
      <c r="C601" s="126">
        <v>2210559270</v>
      </c>
      <c r="D601" s="132">
        <v>44713</v>
      </c>
      <c r="E601" s="1" t="s">
        <v>1357</v>
      </c>
      <c r="F601" s="130">
        <v>309.89999999999998</v>
      </c>
      <c r="G601" s="127" t="s">
        <v>1544</v>
      </c>
    </row>
    <row r="602" spans="1:7" ht="25.5" x14ac:dyDescent="0.25">
      <c r="A602" s="3">
        <f t="shared" si="9"/>
        <v>595</v>
      </c>
      <c r="B602" s="127" t="s">
        <v>152</v>
      </c>
      <c r="C602" s="126">
        <v>2210559270</v>
      </c>
      <c r="D602" s="132">
        <v>44835</v>
      </c>
      <c r="E602" s="1" t="s">
        <v>1357</v>
      </c>
      <c r="F602" s="129">
        <v>900</v>
      </c>
      <c r="G602" s="127" t="s">
        <v>1544</v>
      </c>
    </row>
    <row r="603" spans="1:7" ht="25.5" x14ac:dyDescent="0.25">
      <c r="A603" s="3">
        <f t="shared" si="9"/>
        <v>596</v>
      </c>
      <c r="B603" s="127" t="s">
        <v>1545</v>
      </c>
      <c r="C603" s="126">
        <v>2210559270</v>
      </c>
      <c r="D603" s="132">
        <v>44682</v>
      </c>
      <c r="E603" s="1" t="s">
        <v>1357</v>
      </c>
      <c r="F603" s="129">
        <v>2000</v>
      </c>
      <c r="G603" s="127" t="s">
        <v>1544</v>
      </c>
    </row>
    <row r="604" spans="1:7" ht="25.5" x14ac:dyDescent="0.25">
      <c r="A604" s="3">
        <f t="shared" si="9"/>
        <v>597</v>
      </c>
      <c r="B604" s="127" t="s">
        <v>1548</v>
      </c>
      <c r="C604" s="126">
        <v>2210559270</v>
      </c>
      <c r="D604" s="132">
        <v>44713</v>
      </c>
      <c r="E604" s="1" t="s">
        <v>1357</v>
      </c>
      <c r="F604" s="129">
        <v>900</v>
      </c>
      <c r="G604" s="127" t="s">
        <v>1544</v>
      </c>
    </row>
    <row r="605" spans="1:7" ht="48" x14ac:dyDescent="0.25">
      <c r="A605" s="3">
        <f t="shared" si="9"/>
        <v>598</v>
      </c>
      <c r="B605" s="127" t="s">
        <v>1547</v>
      </c>
      <c r="C605" s="126">
        <v>2210559270</v>
      </c>
      <c r="D605" s="132">
        <v>44835</v>
      </c>
      <c r="E605" s="1" t="s">
        <v>1357</v>
      </c>
      <c r="F605" s="129">
        <v>900</v>
      </c>
      <c r="G605" s="127" t="s">
        <v>1544</v>
      </c>
    </row>
    <row r="606" spans="1:7" ht="25.5" x14ac:dyDescent="0.25">
      <c r="A606" s="3">
        <f t="shared" si="9"/>
        <v>599</v>
      </c>
      <c r="B606" s="127" t="s">
        <v>1546</v>
      </c>
      <c r="C606" s="126">
        <v>2210559270</v>
      </c>
      <c r="D606" s="132">
        <v>44805</v>
      </c>
      <c r="E606" s="1" t="s">
        <v>1357</v>
      </c>
      <c r="F606" s="129">
        <v>700</v>
      </c>
      <c r="G606" s="127" t="s">
        <v>1544</v>
      </c>
    </row>
  </sheetData>
  <autoFilter ref="A5:G597"/>
  <mergeCells count="9">
    <mergeCell ref="G5:G6"/>
    <mergeCell ref="F1:G1"/>
    <mergeCell ref="A5:A6"/>
    <mergeCell ref="B5:B6"/>
    <mergeCell ref="C5:C6"/>
    <mergeCell ref="D5:D6"/>
    <mergeCell ref="E5:E6"/>
    <mergeCell ref="F5:F6"/>
    <mergeCell ref="A3:G3"/>
  </mergeCells>
  <pageMargins left="0.31496062992125984" right="0.31496062992125984" top="0.3543307086614173" bottom="0.3543307086614173" header="0.31496062992125984" footer="0.31496062992125984"/>
  <pageSetup paperSize="9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44-ФЗ</vt:lpstr>
      <vt:lpstr>223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Бутакова Лилия Рафхатовна</dc:creator>
  <cp:lastModifiedBy>Бутакова Лилия Рафхатовна</cp:lastModifiedBy>
  <cp:lastPrinted>2022-03-18T13:06:41Z</cp:lastPrinted>
  <dcterms:created xsi:type="dcterms:W3CDTF">2022-03-17T09:29:38Z</dcterms:created>
  <dcterms:modified xsi:type="dcterms:W3CDTF">2022-03-29T06:11:53Z</dcterms:modified>
</cp:coreProperties>
</file>